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32" i="1" l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A32" i="17"/>
  <c r="B32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33" i="1" l="1"/>
  <c r="Q33" i="1"/>
  <c r="P33" i="1"/>
  <c r="O33" i="1"/>
  <c r="N33" i="1"/>
  <c r="D37" i="1" l="1"/>
  <c r="E37" i="1"/>
  <c r="A37" i="1"/>
  <c r="E36" i="1"/>
  <c r="D36" i="1"/>
  <c r="A36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32" i="1"/>
  <c r="M33" i="1"/>
  <c r="A35" i="17"/>
  <c r="D35" i="17"/>
  <c r="E35" i="17"/>
  <c r="A36" i="17"/>
  <c r="D36" i="17"/>
  <c r="E36" i="17"/>
</calcChain>
</file>

<file path=xl/sharedStrings.xml><?xml version="1.0" encoding="utf-8"?>
<sst xmlns="http://schemas.openxmlformats.org/spreadsheetml/2006/main" count="311" uniqueCount="113">
  <si>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</si>
  <si>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</si>
  <si>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</si>
  <si>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</si>
  <si>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</si>
  <si>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</si>
  <si>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</si>
  <si>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</si>
  <si>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</si>
  <si>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</si>
  <si>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</si>
  <si>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</si>
  <si>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</si>
  <si>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</si>
  <si>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</si>
  <si>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</si>
  <si>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</si>
  <si>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</si>
  <si>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</si>
  <si>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</si>
  <si>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</si>
  <si>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</si>
  <si>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</si>
  <si>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</si>
  <si>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</si>
  <si>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</si>
  <si>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</si>
  <si>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</si>
  <si>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</si>
  <si>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</si>
  <si>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</si>
  <si>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</si>
  <si>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</si>
  <si>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</si>
  <si>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</si>
  <si>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</si>
  <si>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</si>
  <si>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</si>
  <si>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</si>
  <si>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</si>
  <si>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</si>
  <si>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</si>
  <si>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</si>
  <si>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</si>
  <si>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</si>
  <si>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</si>
  <si>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</si>
  <si>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</si>
  <si>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</si>
  <si>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</si>
  <si>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</si>
  <si>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</si>
  <si>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</si>
  <si>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</si>
  <si>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</si>
  <si>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411       </t>
  </si>
  <si>
    <t>Bezirk Perg</t>
  </si>
  <si>
    <t xml:space="preserve">41101     </t>
  </si>
  <si>
    <t>Allerheiligen im Mühlkreis</t>
  </si>
  <si>
    <t xml:space="preserve">41102     </t>
  </si>
  <si>
    <t>Arbing</t>
  </si>
  <si>
    <t xml:space="preserve">41103     </t>
  </si>
  <si>
    <t>Baumgartenberg</t>
  </si>
  <si>
    <t xml:space="preserve">41104     </t>
  </si>
  <si>
    <t>Dimbach</t>
  </si>
  <si>
    <t xml:space="preserve">41105     </t>
  </si>
  <si>
    <t>Grein</t>
  </si>
  <si>
    <t xml:space="preserve">41106     </t>
  </si>
  <si>
    <t>Katsdorf</t>
  </si>
  <si>
    <t xml:space="preserve">41107     </t>
  </si>
  <si>
    <t>Klam</t>
  </si>
  <si>
    <t xml:space="preserve">41108     </t>
  </si>
  <si>
    <t>Bad Kreuzen</t>
  </si>
  <si>
    <t xml:space="preserve">41109     </t>
  </si>
  <si>
    <t>Langenstein</t>
  </si>
  <si>
    <t xml:space="preserve">41110     </t>
  </si>
  <si>
    <t>Luftenberg an der Donau</t>
  </si>
  <si>
    <t xml:space="preserve">41111     </t>
  </si>
  <si>
    <t>Mauthausen</t>
  </si>
  <si>
    <t xml:space="preserve">41112     </t>
  </si>
  <si>
    <t>Mitterkirchen im Machland</t>
  </si>
  <si>
    <t xml:space="preserve">41113     </t>
  </si>
  <si>
    <t>Münzbach</t>
  </si>
  <si>
    <t xml:space="preserve">41114     </t>
  </si>
  <si>
    <t>Naarn im Machlande</t>
  </si>
  <si>
    <t xml:space="preserve">41115     </t>
  </si>
  <si>
    <t>Pabneukirchen</t>
  </si>
  <si>
    <t xml:space="preserve">41116     </t>
  </si>
  <si>
    <t>Perg</t>
  </si>
  <si>
    <t xml:space="preserve">41117     </t>
  </si>
  <si>
    <t>Rechberg</t>
  </si>
  <si>
    <t xml:space="preserve">41118     </t>
  </si>
  <si>
    <t>Ried in der Riedmark</t>
  </si>
  <si>
    <t xml:space="preserve">41119     </t>
  </si>
  <si>
    <t>Sankt Georgen am Walde</t>
  </si>
  <si>
    <t xml:space="preserve">41120     </t>
  </si>
  <si>
    <t>Sankt Georgen an der Gusen</t>
  </si>
  <si>
    <t xml:space="preserve">41121     </t>
  </si>
  <si>
    <t>Sankt Nikola an der Donau</t>
  </si>
  <si>
    <t xml:space="preserve">41122     </t>
  </si>
  <si>
    <t>Sankt Thomas am Blasenstein</t>
  </si>
  <si>
    <t xml:space="preserve">41123     </t>
  </si>
  <si>
    <t>Saxen</t>
  </si>
  <si>
    <t xml:space="preserve">41124     </t>
  </si>
  <si>
    <t>Schwertberg</t>
  </si>
  <si>
    <t xml:space="preserve">41125     </t>
  </si>
  <si>
    <t>Waldhausen im Strudengau</t>
  </si>
  <si>
    <t xml:space="preserve">41126     </t>
  </si>
  <si>
    <t>Windhaag bei Perg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</si>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</sst>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7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3" t="str">
        <f ca="1">ErgebnisseGesamt!B4&amp;" - " &amp; RIGHT(CELL("dateiname",A1),LEN(CELL("dateiname",A1))-SEARCH("]",CELL("dateiname",A1)))</f>
        <v>Bezirk Perg - Stimmen und Mandate</v>
      </c>
    </row>
    <row r="4" spans="1:24" s="108" customFormat="1" ht="12.75" customHeight="1" x14ac:dyDescent="0.2">
      <c r="A4" s="123"/>
      <c r="B4" s="124"/>
      <c r="C4" s="149" t="str">
        <f>"Landwirtschaftskammerwahl " &amp; YEAR(ErgebnisseGesamt!CG4) &amp; " - Stimmen"</f>
        <v>Landwirtschaftskammerwahl 2021 - Stimmen</v>
      </c>
      <c r="D4" s="150"/>
      <c r="E4" s="150"/>
      <c r="F4" s="150"/>
      <c r="G4" s="150"/>
      <c r="H4" s="150"/>
      <c r="I4" s="150"/>
      <c r="J4" s="150"/>
      <c r="K4" s="150"/>
      <c r="L4" s="151"/>
      <c r="M4" s="156" t="s">
        <v>20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6" t="s">
        <v>7</v>
      </c>
      <c r="N5" s="157"/>
      <c r="O5" s="157"/>
      <c r="P5" s="157"/>
      <c r="Q5" s="157"/>
      <c r="R5" s="158"/>
      <c r="S5" s="32" t="s">
        <v>34</v>
      </c>
      <c r="T5" s="159" t="s">
        <v>8</v>
      </c>
      <c r="U5" s="160"/>
      <c r="V5" s="160"/>
      <c r="W5" s="160"/>
      <c r="X5" s="161"/>
    </row>
    <row r="6" spans="1:24" ht="12.75" customHeight="1" x14ac:dyDescent="0.2">
      <c r="A6" s="11" t="str">
        <f>ErgebnisseGesamt!A5</f>
        <v xml:space="preserve">41101     </v>
      </c>
      <c r="B6" s="20" t="str">
        <f>ErgebnisseGesamt!B5</f>
        <v>Allerheiligen im Mühlkreis</v>
      </c>
      <c r="C6" s="24">
        <f>ErgebnisseGesamt!C5</f>
        <v>298</v>
      </c>
      <c r="D6" s="25">
        <f>ErgebnisseGesamt!D5</f>
        <v>36</v>
      </c>
      <c r="E6" s="24">
        <f>ErgebnisseGesamt!E5</f>
        <v>159</v>
      </c>
      <c r="F6" s="12">
        <f>ErgebnisseGesamt!G5</f>
        <v>2</v>
      </c>
      <c r="G6" s="25">
        <f>ErgebnisseGesamt!H5</f>
        <v>157</v>
      </c>
      <c r="H6" s="24">
        <f>ErgebnisseGesamt!I5</f>
        <v>98</v>
      </c>
      <c r="I6" s="12">
        <f>ErgebnisseGesamt!J5</f>
        <v>28</v>
      </c>
      <c r="J6" s="12">
        <f>ErgebnisseGesamt!K5</f>
        <v>0</v>
      </c>
      <c r="K6" s="12">
        <f>ErgebnisseGesamt!L5</f>
        <v>14</v>
      </c>
      <c r="L6" s="25">
        <f>ErgebnisseGesamt!M5</f>
        <v>17</v>
      </c>
      <c r="M6" s="144">
        <f>ErgebnisseGesamt!N5</f>
        <v>7</v>
      </c>
      <c r="N6" s="12">
        <f>ErgebnisseGesamt!O5</f>
        <v>5</v>
      </c>
      <c r="O6" s="12">
        <f>ErgebnisseGesamt!P5</f>
        <v>1</v>
      </c>
      <c r="P6" s="12">
        <f>ErgebnisseGesamt!Q5</f>
        <v>0</v>
      </c>
      <c r="Q6" s="12">
        <f>ErgebnisseGesamt!R5</f>
        <v>0</v>
      </c>
      <c r="R6" s="25">
        <f>ErgebnisseGesamt!S5</f>
        <v>1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41102     </v>
      </c>
      <c r="B7" s="21" t="str">
        <f>ErgebnisseGesamt!B6</f>
        <v>Arbing</v>
      </c>
      <c r="C7" s="26">
        <f>ErgebnisseGesamt!C6</f>
        <v>221</v>
      </c>
      <c r="D7" s="27">
        <f>ErgebnisseGesamt!D6</f>
        <v>52</v>
      </c>
      <c r="E7" s="26">
        <f>ErgebnisseGesamt!E6</f>
        <v>123</v>
      </c>
      <c r="F7" s="7">
        <f>ErgebnisseGesamt!G6</f>
        <v>0</v>
      </c>
      <c r="G7" s="27">
        <f>ErgebnisseGesamt!H6</f>
        <v>123</v>
      </c>
      <c r="H7" s="26">
        <f>ErgebnisseGesamt!I6</f>
        <v>77</v>
      </c>
      <c r="I7" s="7">
        <f>ErgebnisseGesamt!J6</f>
        <v>25</v>
      </c>
      <c r="J7" s="7">
        <f>ErgebnisseGesamt!K6</f>
        <v>0</v>
      </c>
      <c r="K7" s="7">
        <f>ErgebnisseGesamt!L6</f>
        <v>6</v>
      </c>
      <c r="L7" s="27">
        <f>ErgebnisseGesamt!M6</f>
        <v>15</v>
      </c>
      <c r="M7" s="145">
        <f>ErgebnisseGesamt!N6</f>
        <v>7</v>
      </c>
      <c r="N7" s="7">
        <f>ErgebnisseGesamt!O6</f>
        <v>5</v>
      </c>
      <c r="O7" s="7">
        <f>ErgebnisseGesamt!P6</f>
        <v>1</v>
      </c>
      <c r="P7" s="7">
        <f>ErgebnisseGesamt!Q6</f>
        <v>0</v>
      </c>
      <c r="Q7" s="7">
        <f>ErgebnisseGesamt!R6</f>
        <v>0</v>
      </c>
      <c r="R7" s="27">
        <f>ErgebnisseGesamt!S6</f>
        <v>1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41103     </v>
      </c>
      <c r="B8" s="21" t="str">
        <f>ErgebnisseGesamt!B7</f>
        <v>Baumgartenberg</v>
      </c>
      <c r="C8" s="26">
        <f>ErgebnisseGesamt!C7</f>
        <v>225</v>
      </c>
      <c r="D8" s="27">
        <f>ErgebnisseGesamt!D7</f>
        <v>57</v>
      </c>
      <c r="E8" s="26">
        <f>ErgebnisseGesamt!E7</f>
        <v>147</v>
      </c>
      <c r="F8" s="7">
        <f>ErgebnisseGesamt!G7</f>
        <v>0</v>
      </c>
      <c r="G8" s="27">
        <f>ErgebnisseGesamt!H7</f>
        <v>147</v>
      </c>
      <c r="H8" s="26">
        <f>ErgebnisseGesamt!I7</f>
        <v>125</v>
      </c>
      <c r="I8" s="7">
        <f>ErgebnisseGesamt!J7</f>
        <v>8</v>
      </c>
      <c r="J8" s="7">
        <f>ErgebnisseGesamt!K7</f>
        <v>5</v>
      </c>
      <c r="K8" s="7">
        <f>ErgebnisseGesamt!L7</f>
        <v>5</v>
      </c>
      <c r="L8" s="27">
        <f>ErgebnisseGesamt!M7</f>
        <v>4</v>
      </c>
      <c r="M8" s="145">
        <f>ErgebnisseGesamt!N7</f>
        <v>7</v>
      </c>
      <c r="N8" s="7">
        <f>ErgebnisseGesamt!O7</f>
        <v>7</v>
      </c>
      <c r="O8" s="7">
        <f>ErgebnisseGesamt!P7</f>
        <v>0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41104     </v>
      </c>
      <c r="B9" s="21" t="str">
        <f>ErgebnisseGesamt!B8</f>
        <v>Dimbach</v>
      </c>
      <c r="C9" s="26">
        <f>ErgebnisseGesamt!C8</f>
        <v>388</v>
      </c>
      <c r="D9" s="27">
        <f>ErgebnisseGesamt!D8</f>
        <v>58</v>
      </c>
      <c r="E9" s="26">
        <f>ErgebnisseGesamt!E8</f>
        <v>182</v>
      </c>
      <c r="F9" s="7">
        <f>ErgebnisseGesamt!G8</f>
        <v>3</v>
      </c>
      <c r="G9" s="27">
        <f>ErgebnisseGesamt!H8</f>
        <v>179</v>
      </c>
      <c r="H9" s="26">
        <f>ErgebnisseGesamt!I8</f>
        <v>88</v>
      </c>
      <c r="I9" s="7">
        <f>ErgebnisseGesamt!J8</f>
        <v>32</v>
      </c>
      <c r="J9" s="7">
        <f>ErgebnisseGesamt!K8</f>
        <v>8</v>
      </c>
      <c r="K9" s="7">
        <f>ErgebnisseGesamt!L8</f>
        <v>47</v>
      </c>
      <c r="L9" s="27">
        <f>ErgebnisseGesamt!M8</f>
        <v>4</v>
      </c>
      <c r="M9" s="145">
        <f>ErgebnisseGesamt!N8</f>
        <v>7</v>
      </c>
      <c r="N9" s="7">
        <f>ErgebnisseGesamt!O8</f>
        <v>4</v>
      </c>
      <c r="O9" s="7">
        <f>ErgebnisseGesamt!P8</f>
        <v>1</v>
      </c>
      <c r="P9" s="7">
        <f>ErgebnisseGesamt!Q8</f>
        <v>0</v>
      </c>
      <c r="Q9" s="7">
        <f>ErgebnisseGesamt!R8</f>
        <v>2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41105     </v>
      </c>
      <c r="B10" s="21" t="str">
        <f>ErgebnisseGesamt!B9</f>
        <v>Grein</v>
      </c>
      <c r="C10" s="26">
        <f>ErgebnisseGesamt!C9</f>
        <v>226</v>
      </c>
      <c r="D10" s="27">
        <f>ErgebnisseGesamt!D9</f>
        <v>30</v>
      </c>
      <c r="E10" s="26">
        <f>ErgebnisseGesamt!E9</f>
        <v>110</v>
      </c>
      <c r="F10" s="7">
        <f>ErgebnisseGesamt!G9</f>
        <v>1</v>
      </c>
      <c r="G10" s="27">
        <f>ErgebnisseGesamt!H9</f>
        <v>109</v>
      </c>
      <c r="H10" s="26">
        <f>ErgebnisseGesamt!I9</f>
        <v>85</v>
      </c>
      <c r="I10" s="7">
        <f>ErgebnisseGesamt!J9</f>
        <v>10</v>
      </c>
      <c r="J10" s="7">
        <f>ErgebnisseGesamt!K9</f>
        <v>5</v>
      </c>
      <c r="K10" s="7">
        <f>ErgebnisseGesamt!L9</f>
        <v>4</v>
      </c>
      <c r="L10" s="27">
        <f>ErgebnisseGesamt!M9</f>
        <v>5</v>
      </c>
      <c r="M10" s="145">
        <f>ErgebnisseGesamt!N9</f>
        <v>7</v>
      </c>
      <c r="N10" s="7">
        <f>ErgebnisseGesamt!O9</f>
        <v>7</v>
      </c>
      <c r="O10" s="7">
        <f>ErgebnisseGesamt!P9</f>
        <v>0</v>
      </c>
      <c r="P10" s="7">
        <f>ErgebnisseGesamt!Q9</f>
        <v>0</v>
      </c>
      <c r="Q10" s="7">
        <f>ErgebnisseGesamt!R9</f>
        <v>0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41106     </v>
      </c>
      <c r="B11" s="21" t="str">
        <f>ErgebnisseGesamt!B10</f>
        <v>Katsdorf</v>
      </c>
      <c r="C11" s="26">
        <f>ErgebnisseGesamt!C10</f>
        <v>219</v>
      </c>
      <c r="D11" s="27">
        <f>ErgebnisseGesamt!D10</f>
        <v>38</v>
      </c>
      <c r="E11" s="26">
        <f>ErgebnisseGesamt!E10</f>
        <v>128</v>
      </c>
      <c r="F11" s="7">
        <f>ErgebnisseGesamt!G10</f>
        <v>0</v>
      </c>
      <c r="G11" s="27">
        <f>ErgebnisseGesamt!H10</f>
        <v>128</v>
      </c>
      <c r="H11" s="26">
        <f>ErgebnisseGesamt!I10</f>
        <v>99</v>
      </c>
      <c r="I11" s="7">
        <f>ErgebnisseGesamt!J10</f>
        <v>21</v>
      </c>
      <c r="J11" s="7">
        <f>ErgebnisseGesamt!K10</f>
        <v>2</v>
      </c>
      <c r="K11" s="7">
        <f>ErgebnisseGesamt!L10</f>
        <v>2</v>
      </c>
      <c r="L11" s="27">
        <f>ErgebnisseGesamt!M10</f>
        <v>4</v>
      </c>
      <c r="M11" s="145">
        <f>ErgebnisseGesamt!N10</f>
        <v>7</v>
      </c>
      <c r="N11" s="7">
        <f>ErgebnisseGesamt!O10</f>
        <v>6</v>
      </c>
      <c r="O11" s="7">
        <f>ErgebnisseGesamt!P10</f>
        <v>1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41107     </v>
      </c>
      <c r="B12" s="21" t="str">
        <f>ErgebnisseGesamt!B11</f>
        <v>Klam</v>
      </c>
      <c r="C12" s="26">
        <f>ErgebnisseGesamt!C11</f>
        <v>114</v>
      </c>
      <c r="D12" s="27">
        <f>ErgebnisseGesamt!D11</f>
        <v>39</v>
      </c>
      <c r="E12" s="26">
        <f>ErgebnisseGesamt!E11</f>
        <v>75</v>
      </c>
      <c r="F12" s="7">
        <f>ErgebnisseGesamt!G11</f>
        <v>1</v>
      </c>
      <c r="G12" s="27">
        <f>ErgebnisseGesamt!H11</f>
        <v>74</v>
      </c>
      <c r="H12" s="26">
        <f>ErgebnisseGesamt!I11</f>
        <v>51</v>
      </c>
      <c r="I12" s="7">
        <f>ErgebnisseGesamt!J11</f>
        <v>15</v>
      </c>
      <c r="J12" s="7">
        <f>ErgebnisseGesamt!K11</f>
        <v>3</v>
      </c>
      <c r="K12" s="7">
        <f>ErgebnisseGesamt!L11</f>
        <v>0</v>
      </c>
      <c r="L12" s="27">
        <f>ErgebnisseGesamt!M11</f>
        <v>5</v>
      </c>
      <c r="M12" s="145">
        <f>ErgebnisseGesamt!N11</f>
        <v>7</v>
      </c>
      <c r="N12" s="7">
        <f>ErgebnisseGesamt!O11</f>
        <v>6</v>
      </c>
      <c r="O12" s="7">
        <f>ErgebnisseGesamt!P11</f>
        <v>1</v>
      </c>
      <c r="P12" s="7">
        <f>ErgebnisseGesamt!Q11</f>
        <v>0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41108     </v>
      </c>
      <c r="B13" s="21" t="str">
        <f>ErgebnisseGesamt!B12</f>
        <v>Bad Kreuzen</v>
      </c>
      <c r="C13" s="26">
        <f>ErgebnisseGesamt!C12</f>
        <v>581</v>
      </c>
      <c r="D13" s="27">
        <f>ErgebnisseGesamt!D12</f>
        <v>55</v>
      </c>
      <c r="E13" s="26">
        <f>ErgebnisseGesamt!E12</f>
        <v>231</v>
      </c>
      <c r="F13" s="7">
        <f>ErgebnisseGesamt!G12</f>
        <v>3</v>
      </c>
      <c r="G13" s="27">
        <f>ErgebnisseGesamt!H12</f>
        <v>228</v>
      </c>
      <c r="H13" s="26">
        <f>ErgebnisseGesamt!I12</f>
        <v>155</v>
      </c>
      <c r="I13" s="7">
        <f>ErgebnisseGesamt!J12</f>
        <v>45</v>
      </c>
      <c r="J13" s="7">
        <f>ErgebnisseGesamt!K12</f>
        <v>7</v>
      </c>
      <c r="K13" s="7">
        <f>ErgebnisseGesamt!L12</f>
        <v>8</v>
      </c>
      <c r="L13" s="27">
        <f>ErgebnisseGesamt!M12</f>
        <v>13</v>
      </c>
      <c r="M13" s="145">
        <f>ErgebnisseGesamt!N12</f>
        <v>9</v>
      </c>
      <c r="N13" s="7">
        <f>ErgebnisseGesamt!O12</f>
        <v>7</v>
      </c>
      <c r="O13" s="7">
        <f>ErgebnisseGesamt!P12</f>
        <v>2</v>
      </c>
      <c r="P13" s="7">
        <f>ErgebnisseGesamt!Q12</f>
        <v>0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41109     </v>
      </c>
      <c r="B14" s="21" t="str">
        <f>ErgebnisseGesamt!B13</f>
        <v>Langenstein</v>
      </c>
      <c r="C14" s="26">
        <f>ErgebnisseGesamt!C13</f>
        <v>154</v>
      </c>
      <c r="D14" s="27">
        <f>ErgebnisseGesamt!D13</f>
        <v>24</v>
      </c>
      <c r="E14" s="26">
        <f>ErgebnisseGesamt!E13</f>
        <v>83</v>
      </c>
      <c r="F14" s="7">
        <f>ErgebnisseGesamt!G13</f>
        <v>1</v>
      </c>
      <c r="G14" s="27">
        <f>ErgebnisseGesamt!H13</f>
        <v>82</v>
      </c>
      <c r="H14" s="26">
        <f>ErgebnisseGesamt!I13</f>
        <v>70</v>
      </c>
      <c r="I14" s="7">
        <f>ErgebnisseGesamt!J13</f>
        <v>7</v>
      </c>
      <c r="J14" s="7">
        <f>ErgebnisseGesamt!K13</f>
        <v>1</v>
      </c>
      <c r="K14" s="7">
        <f>ErgebnisseGesamt!L13</f>
        <v>2</v>
      </c>
      <c r="L14" s="27">
        <f>ErgebnisseGesamt!M13</f>
        <v>2</v>
      </c>
      <c r="M14" s="145">
        <f>ErgebnisseGesamt!N13</f>
        <v>7</v>
      </c>
      <c r="N14" s="7">
        <f>ErgebnisseGesamt!O13</f>
        <v>7</v>
      </c>
      <c r="O14" s="7">
        <f>ErgebnisseGesamt!P13</f>
        <v>0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41110     </v>
      </c>
      <c r="B15" s="21" t="str">
        <f>ErgebnisseGesamt!B14</f>
        <v>Luftenberg an der Donau</v>
      </c>
      <c r="C15" s="26">
        <f>ErgebnisseGesamt!C14</f>
        <v>238</v>
      </c>
      <c r="D15" s="27">
        <f>ErgebnisseGesamt!D14</f>
        <v>63</v>
      </c>
      <c r="E15" s="26">
        <f>ErgebnisseGesamt!E14</f>
        <v>130</v>
      </c>
      <c r="F15" s="7">
        <f>ErgebnisseGesamt!G14</f>
        <v>1</v>
      </c>
      <c r="G15" s="27">
        <f>ErgebnisseGesamt!H14</f>
        <v>129</v>
      </c>
      <c r="H15" s="26">
        <f>ErgebnisseGesamt!I14</f>
        <v>88</v>
      </c>
      <c r="I15" s="7">
        <f>ErgebnisseGesamt!J14</f>
        <v>7</v>
      </c>
      <c r="J15" s="7">
        <f>ErgebnisseGesamt!K14</f>
        <v>13</v>
      </c>
      <c r="K15" s="7">
        <f>ErgebnisseGesamt!L14</f>
        <v>13</v>
      </c>
      <c r="L15" s="27">
        <f>ErgebnisseGesamt!M14</f>
        <v>8</v>
      </c>
      <c r="M15" s="145">
        <f>ErgebnisseGesamt!N14</f>
        <v>7</v>
      </c>
      <c r="N15" s="7">
        <f>ErgebnisseGesamt!O14</f>
        <v>6</v>
      </c>
      <c r="O15" s="7">
        <f>ErgebnisseGesamt!P14</f>
        <v>0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>Los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>
        <f>IF(ISNUMBER(ErgebnisseGesamt!W14),ErgebnisseGesamt!W14,"")</f>
        <v>1</v>
      </c>
      <c r="W15" s="8">
        <f>IF(ISNUMBER(ErgebnisseGesamt!X14),ErgebnisseGesamt!X14,"")</f>
        <v>0</v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41111     </v>
      </c>
      <c r="B16" s="21" t="str">
        <f>ErgebnisseGesamt!B15</f>
        <v>Mauthausen</v>
      </c>
      <c r="C16" s="26">
        <f>ErgebnisseGesamt!C15</f>
        <v>198</v>
      </c>
      <c r="D16" s="27">
        <f>ErgebnisseGesamt!D15</f>
        <v>34</v>
      </c>
      <c r="E16" s="26">
        <f>ErgebnisseGesamt!E15</f>
        <v>116</v>
      </c>
      <c r="F16" s="7">
        <f>ErgebnisseGesamt!G15</f>
        <v>0</v>
      </c>
      <c r="G16" s="27">
        <f>ErgebnisseGesamt!H15</f>
        <v>116</v>
      </c>
      <c r="H16" s="26">
        <f>ErgebnisseGesamt!I15</f>
        <v>78</v>
      </c>
      <c r="I16" s="7">
        <f>ErgebnisseGesamt!J15</f>
        <v>8</v>
      </c>
      <c r="J16" s="7">
        <f>ErgebnisseGesamt!K15</f>
        <v>2</v>
      </c>
      <c r="K16" s="7">
        <f>ErgebnisseGesamt!L15</f>
        <v>11</v>
      </c>
      <c r="L16" s="27">
        <f>ErgebnisseGesamt!M15</f>
        <v>17</v>
      </c>
      <c r="M16" s="145">
        <f>ErgebnisseGesamt!N15</f>
        <v>7</v>
      </c>
      <c r="N16" s="7">
        <f>ErgebnisseGesamt!O15</f>
        <v>6</v>
      </c>
      <c r="O16" s="7">
        <f>ErgebnisseGesamt!P15</f>
        <v>0</v>
      </c>
      <c r="P16" s="7">
        <f>ErgebnisseGesamt!Q15</f>
        <v>0</v>
      </c>
      <c r="Q16" s="7">
        <f>ErgebnisseGesamt!R15</f>
        <v>0</v>
      </c>
      <c r="R16" s="27">
        <f>ErgebnisseGesamt!S15</f>
        <v>1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41112     </v>
      </c>
      <c r="B17" s="21" t="str">
        <f>ErgebnisseGesamt!B16</f>
        <v>Mitterkirchen im Machland</v>
      </c>
      <c r="C17" s="26">
        <f>ErgebnisseGesamt!C16</f>
        <v>368</v>
      </c>
      <c r="D17" s="27">
        <f>ErgebnisseGesamt!D16</f>
        <v>85</v>
      </c>
      <c r="E17" s="26">
        <f>ErgebnisseGesamt!E16</f>
        <v>204</v>
      </c>
      <c r="F17" s="7">
        <f>ErgebnisseGesamt!G16</f>
        <v>5</v>
      </c>
      <c r="G17" s="27">
        <f>ErgebnisseGesamt!H16</f>
        <v>199</v>
      </c>
      <c r="H17" s="26">
        <f>ErgebnisseGesamt!I16</f>
        <v>129</v>
      </c>
      <c r="I17" s="7">
        <f>ErgebnisseGesamt!J16</f>
        <v>41</v>
      </c>
      <c r="J17" s="7">
        <f>ErgebnisseGesamt!K16</f>
        <v>3</v>
      </c>
      <c r="K17" s="7">
        <f>ErgebnisseGesamt!L16</f>
        <v>19</v>
      </c>
      <c r="L17" s="27">
        <f>ErgebnisseGesamt!M16</f>
        <v>7</v>
      </c>
      <c r="M17" s="145">
        <f>ErgebnisseGesamt!N16</f>
        <v>7</v>
      </c>
      <c r="N17" s="7">
        <f>ErgebnisseGesamt!O16</f>
        <v>6</v>
      </c>
      <c r="O17" s="7">
        <f>ErgebnisseGesamt!P16</f>
        <v>1</v>
      </c>
      <c r="P17" s="7">
        <f>ErgebnisseGesamt!Q16</f>
        <v>0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41113     </v>
      </c>
      <c r="B18" s="21" t="str">
        <f>ErgebnisseGesamt!B17</f>
        <v>Münzbach</v>
      </c>
      <c r="C18" s="26">
        <f>ErgebnisseGesamt!C17</f>
        <v>410</v>
      </c>
      <c r="D18" s="27">
        <f>ErgebnisseGesamt!D17</f>
        <v>55</v>
      </c>
      <c r="E18" s="26">
        <f>ErgebnisseGesamt!E17</f>
        <v>212</v>
      </c>
      <c r="F18" s="7">
        <f>ErgebnisseGesamt!G17</f>
        <v>1</v>
      </c>
      <c r="G18" s="27">
        <f>ErgebnisseGesamt!H17</f>
        <v>211</v>
      </c>
      <c r="H18" s="26">
        <f>ErgebnisseGesamt!I17</f>
        <v>130</v>
      </c>
      <c r="I18" s="7">
        <f>ErgebnisseGesamt!J17</f>
        <v>42</v>
      </c>
      <c r="J18" s="7">
        <f>ErgebnisseGesamt!K17</f>
        <v>25</v>
      </c>
      <c r="K18" s="7">
        <f>ErgebnisseGesamt!L17</f>
        <v>6</v>
      </c>
      <c r="L18" s="27">
        <f>ErgebnisseGesamt!M17</f>
        <v>8</v>
      </c>
      <c r="M18" s="145">
        <f>ErgebnisseGesamt!N17</f>
        <v>9</v>
      </c>
      <c r="N18" s="7">
        <f>ErgebnisseGesamt!O17</f>
        <v>6</v>
      </c>
      <c r="O18" s="7">
        <f>ErgebnisseGesamt!P17</f>
        <v>2</v>
      </c>
      <c r="P18" s="7">
        <f>ErgebnisseGesamt!Q17</f>
        <v>1</v>
      </c>
      <c r="Q18" s="7">
        <f>ErgebnisseGesamt!R17</f>
        <v>0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41114     </v>
      </c>
      <c r="B19" s="21" t="str">
        <f>ErgebnisseGesamt!B18</f>
        <v>Naarn im Machlande</v>
      </c>
      <c r="C19" s="26">
        <f>ErgebnisseGesamt!C18</f>
        <v>501</v>
      </c>
      <c r="D19" s="27">
        <f>ErgebnisseGesamt!D18</f>
        <v>57</v>
      </c>
      <c r="E19" s="26">
        <f>ErgebnisseGesamt!E18</f>
        <v>251</v>
      </c>
      <c r="F19" s="7">
        <f>ErgebnisseGesamt!G18</f>
        <v>3</v>
      </c>
      <c r="G19" s="27">
        <f>ErgebnisseGesamt!H18</f>
        <v>248</v>
      </c>
      <c r="H19" s="26">
        <f>ErgebnisseGesamt!I18</f>
        <v>191</v>
      </c>
      <c r="I19" s="7">
        <f>ErgebnisseGesamt!J18</f>
        <v>32</v>
      </c>
      <c r="J19" s="7">
        <f>ErgebnisseGesamt!K18</f>
        <v>7</v>
      </c>
      <c r="K19" s="7">
        <f>ErgebnisseGesamt!L18</f>
        <v>2</v>
      </c>
      <c r="L19" s="27">
        <f>ErgebnisseGesamt!M18</f>
        <v>16</v>
      </c>
      <c r="M19" s="145">
        <f>ErgebnisseGesamt!N18</f>
        <v>9</v>
      </c>
      <c r="N19" s="7">
        <f>ErgebnisseGesamt!O18</f>
        <v>8</v>
      </c>
      <c r="O19" s="7">
        <f>ErgebnisseGesamt!P18</f>
        <v>1</v>
      </c>
      <c r="P19" s="7">
        <f>ErgebnisseGesamt!Q18</f>
        <v>0</v>
      </c>
      <c r="Q19" s="7">
        <f>ErgebnisseGesamt!R18</f>
        <v>0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41115     </v>
      </c>
      <c r="B20" s="21" t="str">
        <f>ErgebnisseGesamt!B19</f>
        <v>Pabneukirchen</v>
      </c>
      <c r="C20" s="26">
        <f>ErgebnisseGesamt!C19</f>
        <v>541</v>
      </c>
      <c r="D20" s="27">
        <f>ErgebnisseGesamt!D19</f>
        <v>76</v>
      </c>
      <c r="E20" s="26">
        <f>ErgebnisseGesamt!E19</f>
        <v>296</v>
      </c>
      <c r="F20" s="7">
        <f>ErgebnisseGesamt!G19</f>
        <v>4</v>
      </c>
      <c r="G20" s="27">
        <f>ErgebnisseGesamt!H19</f>
        <v>292</v>
      </c>
      <c r="H20" s="26">
        <f>ErgebnisseGesamt!I19</f>
        <v>155</v>
      </c>
      <c r="I20" s="7">
        <f>ErgebnisseGesamt!J19</f>
        <v>88</v>
      </c>
      <c r="J20" s="7">
        <f>ErgebnisseGesamt!K19</f>
        <v>3</v>
      </c>
      <c r="K20" s="7">
        <f>ErgebnisseGesamt!L19</f>
        <v>38</v>
      </c>
      <c r="L20" s="27">
        <f>ErgebnisseGesamt!M19</f>
        <v>8</v>
      </c>
      <c r="M20" s="145">
        <f>ErgebnisseGesamt!N19</f>
        <v>9</v>
      </c>
      <c r="N20" s="7">
        <f>ErgebnisseGesamt!O19</f>
        <v>5</v>
      </c>
      <c r="O20" s="7">
        <f>ErgebnisseGesamt!P19</f>
        <v>3</v>
      </c>
      <c r="P20" s="7">
        <f>ErgebnisseGesamt!Q19</f>
        <v>0</v>
      </c>
      <c r="Q20" s="7">
        <f>ErgebnisseGesamt!R19</f>
        <v>1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41116     </v>
      </c>
      <c r="B21" s="21" t="str">
        <f>ErgebnisseGesamt!B20</f>
        <v>Perg</v>
      </c>
      <c r="C21" s="26">
        <f>ErgebnisseGesamt!C20</f>
        <v>402</v>
      </c>
      <c r="D21" s="27">
        <f>ErgebnisseGesamt!D20</f>
        <v>70</v>
      </c>
      <c r="E21" s="26">
        <f>ErgebnisseGesamt!E20</f>
        <v>247</v>
      </c>
      <c r="F21" s="7">
        <f>ErgebnisseGesamt!G20</f>
        <v>3</v>
      </c>
      <c r="G21" s="27">
        <f>ErgebnisseGesamt!H20</f>
        <v>244</v>
      </c>
      <c r="H21" s="26">
        <f>ErgebnisseGesamt!I20</f>
        <v>158</v>
      </c>
      <c r="I21" s="7">
        <f>ErgebnisseGesamt!J20</f>
        <v>46</v>
      </c>
      <c r="J21" s="7">
        <f>ErgebnisseGesamt!K20</f>
        <v>14</v>
      </c>
      <c r="K21" s="7">
        <f>ErgebnisseGesamt!L20</f>
        <v>3</v>
      </c>
      <c r="L21" s="27">
        <f>ErgebnisseGesamt!M20</f>
        <v>23</v>
      </c>
      <c r="M21" s="145">
        <f>ErgebnisseGesamt!N20</f>
        <v>9</v>
      </c>
      <c r="N21" s="7">
        <f>ErgebnisseGesamt!O20</f>
        <v>6</v>
      </c>
      <c r="O21" s="7">
        <f>ErgebnisseGesamt!P20</f>
        <v>2</v>
      </c>
      <c r="P21" s="7">
        <f>ErgebnisseGesamt!Q20</f>
        <v>0</v>
      </c>
      <c r="Q21" s="7">
        <f>ErgebnisseGesamt!R20</f>
        <v>0</v>
      </c>
      <c r="R21" s="27">
        <f>ErgebnisseGesamt!S20</f>
        <v>1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41117     </v>
      </c>
      <c r="B22" s="21" t="str">
        <f>ErgebnisseGesamt!B21</f>
        <v>Rechberg</v>
      </c>
      <c r="C22" s="26">
        <f>ErgebnisseGesamt!C21</f>
        <v>207</v>
      </c>
      <c r="D22" s="27">
        <f>ErgebnisseGesamt!D21</f>
        <v>29</v>
      </c>
      <c r="E22" s="26">
        <f>ErgebnisseGesamt!E21</f>
        <v>136</v>
      </c>
      <c r="F22" s="7">
        <f>ErgebnisseGesamt!G21</f>
        <v>3</v>
      </c>
      <c r="G22" s="27">
        <f>ErgebnisseGesamt!H21</f>
        <v>133</v>
      </c>
      <c r="H22" s="26">
        <f>ErgebnisseGesamt!I21</f>
        <v>97</v>
      </c>
      <c r="I22" s="7">
        <f>ErgebnisseGesamt!J21</f>
        <v>14</v>
      </c>
      <c r="J22" s="7">
        <f>ErgebnisseGesamt!K21</f>
        <v>2</v>
      </c>
      <c r="K22" s="7">
        <f>ErgebnisseGesamt!L21</f>
        <v>15</v>
      </c>
      <c r="L22" s="27">
        <f>ErgebnisseGesamt!M21</f>
        <v>5</v>
      </c>
      <c r="M22" s="145">
        <f>ErgebnisseGesamt!N21</f>
        <v>7</v>
      </c>
      <c r="N22" s="7">
        <f>ErgebnisseGesamt!O21</f>
        <v>6</v>
      </c>
      <c r="O22" s="7">
        <f>ErgebnisseGesamt!P21</f>
        <v>0</v>
      </c>
      <c r="P22" s="7">
        <f>ErgebnisseGesamt!Q21</f>
        <v>0</v>
      </c>
      <c r="Q22" s="7">
        <f>ErgebnisseGesamt!R21</f>
        <v>1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41118     </v>
      </c>
      <c r="B23" s="21" t="str">
        <f>ErgebnisseGesamt!B22</f>
        <v>Ried in der Riedmark</v>
      </c>
      <c r="C23" s="26">
        <f>ErgebnisseGesamt!C22</f>
        <v>535</v>
      </c>
      <c r="D23" s="27">
        <f>ErgebnisseGesamt!D22</f>
        <v>141</v>
      </c>
      <c r="E23" s="26">
        <f>ErgebnisseGesamt!E22</f>
        <v>331</v>
      </c>
      <c r="F23" s="7">
        <f>ErgebnisseGesamt!G22</f>
        <v>6</v>
      </c>
      <c r="G23" s="27">
        <f>ErgebnisseGesamt!H22</f>
        <v>325</v>
      </c>
      <c r="H23" s="26">
        <f>ErgebnisseGesamt!I22</f>
        <v>232</v>
      </c>
      <c r="I23" s="7">
        <f>ErgebnisseGesamt!J22</f>
        <v>25</v>
      </c>
      <c r="J23" s="7">
        <f>ErgebnisseGesamt!K22</f>
        <v>3</v>
      </c>
      <c r="K23" s="7">
        <f>ErgebnisseGesamt!L22</f>
        <v>32</v>
      </c>
      <c r="L23" s="27">
        <f>ErgebnisseGesamt!M22</f>
        <v>33</v>
      </c>
      <c r="M23" s="145">
        <f>ErgebnisseGesamt!N22</f>
        <v>9</v>
      </c>
      <c r="N23" s="7">
        <f>ErgebnisseGesamt!O22</f>
        <v>7</v>
      </c>
      <c r="O23" s="7">
        <f>ErgebnisseGesamt!P22</f>
        <v>0</v>
      </c>
      <c r="P23" s="7">
        <f>ErgebnisseGesamt!Q22</f>
        <v>0</v>
      </c>
      <c r="Q23" s="7">
        <f>ErgebnisseGesamt!R22</f>
        <v>1</v>
      </c>
      <c r="R23" s="27">
        <f>ErgebnisseGesamt!S22</f>
        <v>1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41119     </v>
      </c>
      <c r="B24" s="21" t="str">
        <f>ErgebnisseGesamt!B23</f>
        <v>Sankt Georgen am Walde</v>
      </c>
      <c r="C24" s="26">
        <f>ErgebnisseGesamt!C23</f>
        <v>637</v>
      </c>
      <c r="D24" s="27">
        <f>ErgebnisseGesamt!D23</f>
        <v>73</v>
      </c>
      <c r="E24" s="26">
        <f>ErgebnisseGesamt!E23</f>
        <v>218</v>
      </c>
      <c r="F24" s="7">
        <f>ErgebnisseGesamt!G23</f>
        <v>4</v>
      </c>
      <c r="G24" s="27">
        <f>ErgebnisseGesamt!H23</f>
        <v>214</v>
      </c>
      <c r="H24" s="26">
        <f>ErgebnisseGesamt!I23</f>
        <v>111</v>
      </c>
      <c r="I24" s="7">
        <f>ErgebnisseGesamt!J23</f>
        <v>59</v>
      </c>
      <c r="J24" s="7">
        <f>ErgebnisseGesamt!K23</f>
        <v>1</v>
      </c>
      <c r="K24" s="7">
        <f>ErgebnisseGesamt!L23</f>
        <v>32</v>
      </c>
      <c r="L24" s="27">
        <f>ErgebnisseGesamt!M23</f>
        <v>11</v>
      </c>
      <c r="M24" s="145">
        <f>ErgebnisseGesamt!N23</f>
        <v>11</v>
      </c>
      <c r="N24" s="7">
        <f>ErgebnisseGesamt!O23</f>
        <v>6</v>
      </c>
      <c r="O24" s="7">
        <f>ErgebnisseGesamt!P23</f>
        <v>3</v>
      </c>
      <c r="P24" s="7">
        <f>ErgebnisseGesamt!Q23</f>
        <v>0</v>
      </c>
      <c r="Q24" s="7">
        <f>ErgebnisseGesamt!R23</f>
        <v>2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41120     </v>
      </c>
      <c r="B25" s="21" t="str">
        <f>ErgebnisseGesamt!B24</f>
        <v>Sankt Georgen an der Gusen</v>
      </c>
      <c r="C25" s="26">
        <f>ErgebnisseGesamt!C24</f>
        <v>149</v>
      </c>
      <c r="D25" s="27">
        <f>ErgebnisseGesamt!D24</f>
        <v>39</v>
      </c>
      <c r="E25" s="26">
        <f>ErgebnisseGesamt!E24</f>
        <v>105</v>
      </c>
      <c r="F25" s="7">
        <f>ErgebnisseGesamt!G24</f>
        <v>1</v>
      </c>
      <c r="G25" s="27">
        <f>ErgebnisseGesamt!H24</f>
        <v>104</v>
      </c>
      <c r="H25" s="26">
        <f>ErgebnisseGesamt!I24</f>
        <v>66</v>
      </c>
      <c r="I25" s="7">
        <f>ErgebnisseGesamt!J24</f>
        <v>13</v>
      </c>
      <c r="J25" s="7">
        <f>ErgebnisseGesamt!K24</f>
        <v>5</v>
      </c>
      <c r="K25" s="7">
        <f>ErgebnisseGesamt!L24</f>
        <v>15</v>
      </c>
      <c r="L25" s="27">
        <f>ErgebnisseGesamt!M24</f>
        <v>5</v>
      </c>
      <c r="M25" s="145">
        <f>ErgebnisseGesamt!N24</f>
        <v>7</v>
      </c>
      <c r="N25" s="7">
        <f>ErgebnisseGesamt!O24</f>
        <v>5</v>
      </c>
      <c r="O25" s="7">
        <f>ErgebnisseGesamt!P24</f>
        <v>1</v>
      </c>
      <c r="P25" s="7">
        <f>ErgebnisseGesamt!Q24</f>
        <v>0</v>
      </c>
      <c r="Q25" s="7">
        <f>ErgebnisseGesamt!R24</f>
        <v>1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41121     </v>
      </c>
      <c r="B26" s="21" t="str">
        <f>ErgebnisseGesamt!B25</f>
        <v>Sankt Nikola an der Donau</v>
      </c>
      <c r="C26" s="26">
        <f>ErgebnisseGesamt!C25</f>
        <v>147</v>
      </c>
      <c r="D26" s="27">
        <f>ErgebnisseGesamt!D25</f>
        <v>102</v>
      </c>
      <c r="E26" s="26">
        <f>ErgebnisseGesamt!E25</f>
        <v>136</v>
      </c>
      <c r="F26" s="7">
        <f>ErgebnisseGesamt!G25</f>
        <v>5</v>
      </c>
      <c r="G26" s="27">
        <f>ErgebnisseGesamt!H25</f>
        <v>131</v>
      </c>
      <c r="H26" s="26">
        <f>ErgebnisseGesamt!I25</f>
        <v>114</v>
      </c>
      <c r="I26" s="7">
        <f>ErgebnisseGesamt!J25</f>
        <v>11</v>
      </c>
      <c r="J26" s="7">
        <f>ErgebnisseGesamt!K25</f>
        <v>4</v>
      </c>
      <c r="K26" s="7">
        <f>ErgebnisseGesamt!L25</f>
        <v>0</v>
      </c>
      <c r="L26" s="27">
        <f>ErgebnisseGesamt!M25</f>
        <v>2</v>
      </c>
      <c r="M26" s="145">
        <f>ErgebnisseGesamt!N25</f>
        <v>7</v>
      </c>
      <c r="N26" s="7">
        <f>ErgebnisseGesamt!O25</f>
        <v>7</v>
      </c>
      <c r="O26" s="7">
        <f>ErgebnisseGesamt!P25</f>
        <v>0</v>
      </c>
      <c r="P26" s="7">
        <f>ErgebnisseGesamt!Q25</f>
        <v>0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41122     </v>
      </c>
      <c r="B27" s="21" t="str">
        <f>ErgebnisseGesamt!B26</f>
        <v>Sankt Thomas am Blasenstein</v>
      </c>
      <c r="C27" s="26">
        <f>ErgebnisseGesamt!C26</f>
        <v>346</v>
      </c>
      <c r="D27" s="27">
        <f>ErgebnisseGesamt!D26</f>
        <v>63</v>
      </c>
      <c r="E27" s="26">
        <f>ErgebnisseGesamt!E26</f>
        <v>168</v>
      </c>
      <c r="F27" s="7">
        <f>ErgebnisseGesamt!G26</f>
        <v>0</v>
      </c>
      <c r="G27" s="27">
        <f>ErgebnisseGesamt!H26</f>
        <v>168</v>
      </c>
      <c r="H27" s="26">
        <f>ErgebnisseGesamt!I26</f>
        <v>114</v>
      </c>
      <c r="I27" s="7">
        <f>ErgebnisseGesamt!J26</f>
        <v>35</v>
      </c>
      <c r="J27" s="7">
        <f>ErgebnisseGesamt!K26</f>
        <v>6</v>
      </c>
      <c r="K27" s="7">
        <f>ErgebnisseGesamt!L26</f>
        <v>12</v>
      </c>
      <c r="L27" s="27">
        <f>ErgebnisseGesamt!M26</f>
        <v>1</v>
      </c>
      <c r="M27" s="145">
        <f>ErgebnisseGesamt!N26</f>
        <v>7</v>
      </c>
      <c r="N27" s="7">
        <f>ErgebnisseGesamt!O26</f>
        <v>6</v>
      </c>
      <c r="O27" s="7">
        <f>ErgebnisseGesamt!P26</f>
        <v>1</v>
      </c>
      <c r="P27" s="7">
        <f>ErgebnisseGesamt!Q26</f>
        <v>0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41123     </v>
      </c>
      <c r="B28" s="21" t="str">
        <f>ErgebnisseGesamt!B27</f>
        <v>Saxen</v>
      </c>
      <c r="C28" s="26">
        <f>ErgebnisseGesamt!C27</f>
        <v>278</v>
      </c>
      <c r="D28" s="27">
        <f>ErgebnisseGesamt!D27</f>
        <v>46</v>
      </c>
      <c r="E28" s="26">
        <f>ErgebnisseGesamt!E27</f>
        <v>142</v>
      </c>
      <c r="F28" s="7">
        <f>ErgebnisseGesamt!G27</f>
        <v>0</v>
      </c>
      <c r="G28" s="27">
        <f>ErgebnisseGesamt!H27</f>
        <v>142</v>
      </c>
      <c r="H28" s="26">
        <f>ErgebnisseGesamt!I27</f>
        <v>103</v>
      </c>
      <c r="I28" s="7">
        <f>ErgebnisseGesamt!J27</f>
        <v>16</v>
      </c>
      <c r="J28" s="7">
        <f>ErgebnisseGesamt!K27</f>
        <v>6</v>
      </c>
      <c r="K28" s="7">
        <f>ErgebnisseGesamt!L27</f>
        <v>10</v>
      </c>
      <c r="L28" s="27">
        <f>ErgebnisseGesamt!M27</f>
        <v>7</v>
      </c>
      <c r="M28" s="145">
        <f>ErgebnisseGesamt!N27</f>
        <v>7</v>
      </c>
      <c r="N28" s="7">
        <f>ErgebnisseGesamt!O27</f>
        <v>6</v>
      </c>
      <c r="O28" s="7">
        <f>ErgebnisseGesamt!P27</f>
        <v>1</v>
      </c>
      <c r="P28" s="7">
        <f>ErgebnisseGesamt!Q27</f>
        <v>0</v>
      </c>
      <c r="Q28" s="7">
        <f>ErgebnisseGesamt!R27</f>
        <v>0</v>
      </c>
      <c r="R28" s="27">
        <f>ErgebnisseGesamt!S27</f>
        <v>0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41124     </v>
      </c>
      <c r="B29" s="21" t="str">
        <f>ErgebnisseGesamt!B28</f>
        <v>Schwertberg</v>
      </c>
      <c r="C29" s="26">
        <f>ErgebnisseGesamt!C28</f>
        <v>275</v>
      </c>
      <c r="D29" s="27">
        <f>ErgebnisseGesamt!D28</f>
        <v>60</v>
      </c>
      <c r="E29" s="26">
        <f>ErgebnisseGesamt!E28</f>
        <v>147</v>
      </c>
      <c r="F29" s="7">
        <f>ErgebnisseGesamt!G28</f>
        <v>1</v>
      </c>
      <c r="G29" s="27">
        <f>ErgebnisseGesamt!H28</f>
        <v>146</v>
      </c>
      <c r="H29" s="26">
        <f>ErgebnisseGesamt!I28</f>
        <v>112</v>
      </c>
      <c r="I29" s="7">
        <f>ErgebnisseGesamt!J28</f>
        <v>11</v>
      </c>
      <c r="J29" s="7">
        <f>ErgebnisseGesamt!K28</f>
        <v>1</v>
      </c>
      <c r="K29" s="7">
        <f>ErgebnisseGesamt!L28</f>
        <v>3</v>
      </c>
      <c r="L29" s="27">
        <f>ErgebnisseGesamt!M28</f>
        <v>19</v>
      </c>
      <c r="M29" s="145">
        <f>ErgebnisseGesamt!N28</f>
        <v>7</v>
      </c>
      <c r="N29" s="7">
        <f>ErgebnisseGesamt!O28</f>
        <v>6</v>
      </c>
      <c r="O29" s="7">
        <f>ErgebnisseGesamt!P28</f>
        <v>0</v>
      </c>
      <c r="P29" s="7">
        <f>ErgebnisseGesamt!Q28</f>
        <v>0</v>
      </c>
      <c r="Q29" s="7">
        <f>ErgebnisseGesamt!R28</f>
        <v>0</v>
      </c>
      <c r="R29" s="27">
        <f>ErgebnisseGesamt!S28</f>
        <v>1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41125     </v>
      </c>
      <c r="B30" s="21" t="str">
        <f>ErgebnisseGesamt!B29</f>
        <v>Waldhausen im Strudengau</v>
      </c>
      <c r="C30" s="26">
        <f>ErgebnisseGesamt!C29</f>
        <v>538</v>
      </c>
      <c r="D30" s="27">
        <f>ErgebnisseGesamt!D29</f>
        <v>86</v>
      </c>
      <c r="E30" s="26">
        <f>ErgebnisseGesamt!E29</f>
        <v>253</v>
      </c>
      <c r="F30" s="7">
        <f>ErgebnisseGesamt!G29</f>
        <v>4</v>
      </c>
      <c r="G30" s="27">
        <f>ErgebnisseGesamt!H29</f>
        <v>249</v>
      </c>
      <c r="H30" s="26">
        <f>ErgebnisseGesamt!I29</f>
        <v>167</v>
      </c>
      <c r="I30" s="7">
        <f>ErgebnisseGesamt!J29</f>
        <v>44</v>
      </c>
      <c r="J30" s="7">
        <f>ErgebnisseGesamt!K29</f>
        <v>4</v>
      </c>
      <c r="K30" s="7">
        <f>ErgebnisseGesamt!L29</f>
        <v>27</v>
      </c>
      <c r="L30" s="27">
        <f>ErgebnisseGesamt!M29</f>
        <v>7</v>
      </c>
      <c r="M30" s="145">
        <f>ErgebnisseGesamt!N29</f>
        <v>9</v>
      </c>
      <c r="N30" s="7">
        <f>ErgebnisseGesamt!O29</f>
        <v>7</v>
      </c>
      <c r="O30" s="7">
        <f>ErgebnisseGesamt!P29</f>
        <v>1</v>
      </c>
      <c r="P30" s="7">
        <f>ErgebnisseGesamt!Q29</f>
        <v>0</v>
      </c>
      <c r="Q30" s="7">
        <f>ErgebnisseGesamt!R29</f>
        <v>1</v>
      </c>
      <c r="R30" s="27">
        <f>ErgebnisseGesamt!S29</f>
        <v>0</v>
      </c>
      <c r="S30" s="34" t="str">
        <f>ErgebnisseGesamt!T29</f>
        <v xml:space="preserve">   </v>
      </c>
      <c r="T30" s="36" t="str">
        <f>IF(ISNUMBER(ErgebnisseGesamt!U29),ErgebnisseGesamt!U29,"")</f>
        <v/>
      </c>
      <c r="U30" s="8" t="str">
        <f>IF(ISNUMBER(ErgebnisseGesamt!V29),ErgebnisseGesamt!V29,"")</f>
        <v/>
      </c>
      <c r="V30" s="8" t="str">
        <f>IF(ISNUMBER(ErgebnisseGesamt!W29),ErgebnisseGesamt!W29,"")</f>
        <v/>
      </c>
      <c r="W30" s="8" t="str">
        <f>IF(ISNUMBER(ErgebnisseGesamt!X29),ErgebnisseGesamt!X29,"")</f>
        <v/>
      </c>
      <c r="X30" s="9" t="str">
        <f>IF(ISNUMBER(ErgebnisseGesamt!Y29),ErgebnisseGesamt!Y29,"")</f>
        <v/>
      </c>
    </row>
    <row r="31" spans="1:24" ht="12.75" customHeight="1" x14ac:dyDescent="0.2">
      <c r="A31" s="10" t="str">
        <f>ErgebnisseGesamt!A30</f>
        <v xml:space="preserve">41126     </v>
      </c>
      <c r="B31" s="21" t="str">
        <f>ErgebnisseGesamt!B30</f>
        <v>Windhaag bei Perg</v>
      </c>
      <c r="C31" s="26">
        <f>ErgebnisseGesamt!C30</f>
        <v>284</v>
      </c>
      <c r="D31" s="27">
        <f>ErgebnisseGesamt!D30</f>
        <v>32</v>
      </c>
      <c r="E31" s="26">
        <f>ErgebnisseGesamt!E30</f>
        <v>149</v>
      </c>
      <c r="F31" s="7">
        <f>ErgebnisseGesamt!G30</f>
        <v>2</v>
      </c>
      <c r="G31" s="27">
        <f>ErgebnisseGesamt!H30</f>
        <v>147</v>
      </c>
      <c r="H31" s="26">
        <f>ErgebnisseGesamt!I30</f>
        <v>91</v>
      </c>
      <c r="I31" s="7">
        <f>ErgebnisseGesamt!J30</f>
        <v>42</v>
      </c>
      <c r="J31" s="7">
        <f>ErgebnisseGesamt!K30</f>
        <v>2</v>
      </c>
      <c r="K31" s="7">
        <f>ErgebnisseGesamt!L30</f>
        <v>10</v>
      </c>
      <c r="L31" s="27">
        <f>ErgebnisseGesamt!M30</f>
        <v>2</v>
      </c>
      <c r="M31" s="145">
        <f>ErgebnisseGesamt!N30</f>
        <v>7</v>
      </c>
      <c r="N31" s="7">
        <f>ErgebnisseGesamt!O30</f>
        <v>5</v>
      </c>
      <c r="O31" s="7">
        <f>ErgebnisseGesamt!P30</f>
        <v>2</v>
      </c>
      <c r="P31" s="7">
        <f>ErgebnisseGesamt!Q30</f>
        <v>0</v>
      </c>
      <c r="Q31" s="7">
        <f>ErgebnisseGesamt!R30</f>
        <v>0</v>
      </c>
      <c r="R31" s="27">
        <f>ErgebnisseGesamt!S30</f>
        <v>0</v>
      </c>
      <c r="S31" s="34" t="str">
        <f>ErgebnisseGesamt!T30</f>
        <v xml:space="preserve">   </v>
      </c>
      <c r="T31" s="36" t="str">
        <f>IF(ISNUMBER(ErgebnisseGesamt!U30),ErgebnisseGesamt!U30,"")</f>
        <v/>
      </c>
      <c r="U31" s="8" t="str">
        <f>IF(ISNUMBER(ErgebnisseGesamt!V30),ErgebnisseGesamt!V30,"")</f>
        <v/>
      </c>
      <c r="V31" s="8" t="str">
        <f>IF(ISNUMBER(ErgebnisseGesamt!W30),ErgebnisseGesamt!W30,"")</f>
        <v/>
      </c>
      <c r="W31" s="8" t="str">
        <f>IF(ISNUMBER(ErgebnisseGesamt!X30),ErgebnisseGesamt!X30,"")</f>
        <v/>
      </c>
      <c r="X31" s="9" t="str">
        <f>IF(ISNUMBER(ErgebnisseGesamt!Y30),ErgebnisseGesamt!Y30,"")</f>
        <v/>
      </c>
    </row>
    <row r="32" spans="1:24" ht="12.75" customHeight="1" x14ac:dyDescent="0.2">
      <c r="A32" s="87" t="str">
        <f>ErgebnisseGesamt!A4</f>
        <v xml:space="preserve">411       </v>
      </c>
      <c r="B32" s="106" t="str">
        <f>ErgebnisseGesamt!B4</f>
        <v>Bezirk Perg</v>
      </c>
      <c r="C32" s="99">
        <f>ErgebnisseGesamt!C4</f>
        <v>8480</v>
      </c>
      <c r="D32" s="109">
        <f>ErgebnisseGesamt!D4</f>
        <v>1500</v>
      </c>
      <c r="E32" s="99">
        <f>ErgebnisseGesamt!E4</f>
        <v>4479</v>
      </c>
      <c r="F32" s="110">
        <f>ErgebnisseGesamt!G4</f>
        <v>54</v>
      </c>
      <c r="G32" s="109">
        <f>ErgebnisseGesamt!H4</f>
        <v>4425</v>
      </c>
      <c r="H32" s="99">
        <f>ErgebnisseGesamt!I4</f>
        <v>2984</v>
      </c>
      <c r="I32" s="110">
        <f>ErgebnisseGesamt!J4</f>
        <v>725</v>
      </c>
      <c r="J32" s="111">
        <f>ErgebnisseGesamt!K4</f>
        <v>132</v>
      </c>
      <c r="K32" s="110">
        <f>ErgebnisseGesamt!L4</f>
        <v>336</v>
      </c>
      <c r="L32" s="109">
        <f>ErgebnisseGesamt!M4</f>
        <v>248</v>
      </c>
      <c r="M32" s="121">
        <f>ErgebnisseGesamt!N4</f>
        <v>200</v>
      </c>
      <c r="N32" s="43">
        <f>ErgebnisseGesamt!O4</f>
        <v>158</v>
      </c>
      <c r="O32" s="43">
        <f>ErgebnisseGesamt!P4</f>
        <v>25</v>
      </c>
      <c r="P32" s="43">
        <f>ErgebnisseGesamt!Q4</f>
        <v>1</v>
      </c>
      <c r="Q32" s="43">
        <f>ErgebnisseGesamt!R4</f>
        <v>9</v>
      </c>
      <c r="R32" s="122">
        <f>ErgebnisseGesamt!S4</f>
        <v>6</v>
      </c>
      <c r="S32" s="107" t="str">
        <f>ErgebnisseGesamt!T4</f>
        <v>Los</v>
      </c>
      <c r="T32" s="101" t="str">
        <f>IF(ISNUMBER(ErgebnisseGesamt!U4),ErgebnisseGesamt!U4,"")</f>
        <v/>
      </c>
      <c r="U32" s="88" t="str">
        <f>IF(ISNUMBER(ErgebnisseGesamt!V4),ErgebnisseGesamt!V4,"")</f>
        <v/>
      </c>
      <c r="V32" s="88">
        <f>IF(ISNUMBER(ErgebnisseGesamt!W4),ErgebnisseGesamt!W4,"")</f>
        <v>1</v>
      </c>
      <c r="W32" s="88">
        <f>IF(ISNUMBER(ErgebnisseGesamt!X4),ErgebnisseGesamt!X4,"")</f>
        <v>0</v>
      </c>
      <c r="X32" s="100" t="str">
        <f>IF(ISNUMBER(ErgebnisseGesamt!Y4),ErgebnisseGesamt!Y4,"")</f>
        <v/>
      </c>
    </row>
    <row r="33" spans="1:24" ht="12.75" customHeight="1" x14ac:dyDescent="0.2">
      <c r="A33" s="37"/>
      <c r="B33" s="38"/>
      <c r="C33" s="39"/>
      <c r="D33" s="39"/>
      <c r="E33" s="39"/>
      <c r="F33" s="39"/>
      <c r="G33" s="39"/>
      <c r="H33" s="39"/>
      <c r="I33" s="40"/>
      <c r="J33" s="41"/>
      <c r="L33" s="155" t="s">
        <v>9</v>
      </c>
      <c r="M33" s="146">
        <f>ErgebnisseGesamt!N4</f>
        <v>200</v>
      </c>
      <c r="N33" s="147">
        <f>ErgebnisseGesamt!Z4</f>
        <v>158</v>
      </c>
      <c r="O33" s="147">
        <f>ErgebnisseGesamt!AA4</f>
        <v>25</v>
      </c>
      <c r="P33" s="147">
        <f>ErgebnisseGesamt!AB4</f>
        <v>2</v>
      </c>
      <c r="Q33" s="147">
        <f>ErgebnisseGesamt!AC4</f>
        <v>9</v>
      </c>
      <c r="R33" s="148">
        <f>ErgebnisseGesamt!AD4</f>
        <v>6</v>
      </c>
      <c r="S33" s="39"/>
      <c r="T33" s="39"/>
      <c r="U33" s="39"/>
      <c r="V33" s="39"/>
      <c r="W33" s="39"/>
      <c r="X33" s="42"/>
    </row>
    <row r="34" spans="1:24" x14ac:dyDescent="0.2">
      <c r="A34" s="125"/>
      <c r="B34" s="44"/>
      <c r="C34" s="45"/>
      <c r="D34" s="45"/>
      <c r="E34" s="45"/>
      <c r="F34" s="45"/>
      <c r="G34" s="45"/>
      <c r="H34" s="46"/>
      <c r="I34" s="47"/>
      <c r="J34" s="47"/>
      <c r="K34" s="47"/>
      <c r="L34" s="47"/>
      <c r="M34" s="48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9"/>
    </row>
    <row r="35" spans="1:24" x14ac:dyDescent="0.2">
      <c r="A35" s="128"/>
      <c r="B35" s="53" t="s">
        <v>10</v>
      </c>
      <c r="C35" s="54"/>
      <c r="D35" s="55" t="s">
        <v>11</v>
      </c>
      <c r="E35" s="56" t="s">
        <v>12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50"/>
    </row>
    <row r="36" spans="1:24" x14ac:dyDescent="0.2">
      <c r="A36" s="57">
        <f>ErgebnisseGesamt!BB4</f>
        <v>26</v>
      </c>
      <c r="B36" s="58" t="s">
        <v>13</v>
      </c>
      <c r="C36" s="59" t="s">
        <v>14</v>
      </c>
      <c r="D36" s="60">
        <f>ErgebnisseGesamt!BC4</f>
        <v>26</v>
      </c>
      <c r="E36" s="61">
        <f>ErgebnisseGesamt!BD4</f>
        <v>100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0"/>
    </row>
    <row r="37" spans="1:24" x14ac:dyDescent="0.2">
      <c r="A37" s="62">
        <f>ErgebnisseGesamt!BE4</f>
        <v>8480</v>
      </c>
      <c r="B37" s="63" t="s">
        <v>15</v>
      </c>
      <c r="C37" s="64" t="s">
        <v>14</v>
      </c>
      <c r="D37" s="65">
        <f>ErgebnisseGesamt!C4</f>
        <v>8480</v>
      </c>
      <c r="E37" s="66">
        <f>ErgebnisseGesamt!BF4</f>
        <v>100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36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3" t="str">
        <f ca="1">ErgebnisseGesamt!B4&amp;" - " &amp; RIGHT(CELL("dateiname",A1),LEN(CELL("dateiname",A1))-SEARCH("]",CELL("dateiname",A1)))</f>
        <v>Bezirk Perg - Stimmanteile und Veränderung</v>
      </c>
    </row>
    <row r="4" spans="1:18" s="108" customFormat="1" ht="12.75" customHeight="1" x14ac:dyDescent="0.2">
      <c r="A4" s="123"/>
      <c r="B4" s="124"/>
      <c r="C4" s="156" t="str">
        <f>"Landwirtschaftskammerwahl "&amp;YEAR(ErgebnisseGesamt!CG4)&amp;" - Stimmanteile"</f>
        <v>Landwirtschaftskammerwahl 2021 - Stimmanteile</v>
      </c>
      <c r="D4" s="157"/>
      <c r="E4" s="157"/>
      <c r="F4" s="157"/>
      <c r="G4" s="157"/>
      <c r="H4" s="157"/>
      <c r="I4" s="157"/>
      <c r="J4" s="158"/>
      <c r="K4" s="156" t="str">
        <f>"Zu-/Abnahme gegenüber Landwirtschaftskammerwahl " &amp; YEAR(ErgebnisseGesamt!CG4)-6</f>
        <v>Zu-/Abnahme gegenüber Landwirtschaftskammerwahl 2015</v>
      </c>
      <c r="L4" s="157"/>
      <c r="M4" s="157"/>
      <c r="N4" s="157"/>
      <c r="O4" s="157"/>
      <c r="P4" s="157"/>
      <c r="Q4" s="157"/>
      <c r="R4" s="158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41101     </v>
      </c>
      <c r="B6" s="20" t="str">
        <f>ErgebnisseGesamt!B5</f>
        <v>Allerheiligen im Mühlkreis</v>
      </c>
      <c r="C6" s="112">
        <f>ErgebnisseGesamt!AE5</f>
        <v>53.36</v>
      </c>
      <c r="D6" s="113">
        <f>ErgebnisseGesamt!AG5</f>
        <v>1.26</v>
      </c>
      <c r="E6" s="114">
        <f>ErgebnisseGesamt!AH5</f>
        <v>98.74</v>
      </c>
      <c r="F6" s="112">
        <f>ErgebnisseGesamt!AI5</f>
        <v>62.42</v>
      </c>
      <c r="G6" s="113">
        <f>ErgebnisseGesamt!AJ5</f>
        <v>17.829999999999998</v>
      </c>
      <c r="H6" s="113">
        <f>ErgebnisseGesamt!AK5</f>
        <v>0</v>
      </c>
      <c r="I6" s="113">
        <f>ErgebnisseGesamt!AL5</f>
        <v>8.92</v>
      </c>
      <c r="J6" s="114">
        <f>ErgebnisseGesamt!AM5</f>
        <v>10.83</v>
      </c>
      <c r="K6" s="112">
        <f>ErgebnisseGesamt!AN5</f>
        <v>-5.3</v>
      </c>
      <c r="L6" s="113">
        <f>ErgebnisseGesamt!AP5</f>
        <v>-3.66</v>
      </c>
      <c r="M6" s="114">
        <f>ErgebnisseGesamt!AQ5</f>
        <v>3.66</v>
      </c>
      <c r="N6" s="112">
        <f>ErgebnisseGesamt!AR5</f>
        <v>4.95</v>
      </c>
      <c r="O6" s="113">
        <f>ErgebnisseGesamt!AS5</f>
        <v>0.59</v>
      </c>
      <c r="P6" s="113">
        <f>ErgebnisseGesamt!AT5</f>
        <v>-5.17</v>
      </c>
      <c r="Q6" s="113">
        <f>ErgebnisseGesamt!AU5</f>
        <v>-4.88</v>
      </c>
      <c r="R6" s="114">
        <f>ErgebnisseGesamt!AV5</f>
        <v>4.51</v>
      </c>
    </row>
    <row r="7" spans="1:18" ht="12.75" customHeight="1" x14ac:dyDescent="0.2">
      <c r="A7" s="10" t="str">
        <f>ErgebnisseGesamt!A6</f>
        <v xml:space="preserve">41102     </v>
      </c>
      <c r="B7" s="21" t="str">
        <f>ErgebnisseGesamt!B6</f>
        <v>Arbing</v>
      </c>
      <c r="C7" s="115">
        <f>ErgebnisseGesamt!AE6</f>
        <v>55.66</v>
      </c>
      <c r="D7" s="116">
        <f>ErgebnisseGesamt!AG6</f>
        <v>0</v>
      </c>
      <c r="E7" s="117">
        <f>ErgebnisseGesamt!AH6</f>
        <v>100</v>
      </c>
      <c r="F7" s="115">
        <f>ErgebnisseGesamt!AI6</f>
        <v>62.6</v>
      </c>
      <c r="G7" s="116">
        <f>ErgebnisseGesamt!AJ6</f>
        <v>20.329999999999998</v>
      </c>
      <c r="H7" s="116">
        <f>ErgebnisseGesamt!AK6</f>
        <v>0</v>
      </c>
      <c r="I7" s="116">
        <f>ErgebnisseGesamt!AL6</f>
        <v>4.88</v>
      </c>
      <c r="J7" s="117">
        <f>ErgebnisseGesamt!AM6</f>
        <v>12.2</v>
      </c>
      <c r="K7" s="115">
        <f>ErgebnisseGesamt!AN6</f>
        <v>-7.34</v>
      </c>
      <c r="L7" s="116">
        <f>ErgebnisseGesamt!AP6</f>
        <v>-2.1</v>
      </c>
      <c r="M7" s="117">
        <f>ErgebnisseGesamt!AQ6</f>
        <v>2.1</v>
      </c>
      <c r="N7" s="115">
        <f>ErgebnisseGesamt!AR6</f>
        <v>-3.83</v>
      </c>
      <c r="O7" s="116">
        <f>ErgebnisseGesamt!AS6</f>
        <v>3.18</v>
      </c>
      <c r="P7" s="116">
        <f>ErgebnisseGesamt!AT6</f>
        <v>-1.43</v>
      </c>
      <c r="Q7" s="116">
        <f>ErgebnisseGesamt!AU6</f>
        <v>-1.55</v>
      </c>
      <c r="R7" s="117">
        <f>ErgebnisseGesamt!AV6</f>
        <v>3.62</v>
      </c>
    </row>
    <row r="8" spans="1:18" ht="12.75" customHeight="1" x14ac:dyDescent="0.2">
      <c r="A8" s="10" t="str">
        <f>ErgebnisseGesamt!A7</f>
        <v xml:space="preserve">41103     </v>
      </c>
      <c r="B8" s="21" t="str">
        <f>ErgebnisseGesamt!B7</f>
        <v>Baumgartenberg</v>
      </c>
      <c r="C8" s="115">
        <f>ErgebnisseGesamt!AE7</f>
        <v>65.33</v>
      </c>
      <c r="D8" s="116">
        <f>ErgebnisseGesamt!AG7</f>
        <v>0</v>
      </c>
      <c r="E8" s="117">
        <f>ErgebnisseGesamt!AH7</f>
        <v>100</v>
      </c>
      <c r="F8" s="115">
        <f>ErgebnisseGesamt!AI7</f>
        <v>85.03</v>
      </c>
      <c r="G8" s="116">
        <f>ErgebnisseGesamt!AJ7</f>
        <v>5.44</v>
      </c>
      <c r="H8" s="116">
        <f>ErgebnisseGesamt!AK7</f>
        <v>3.4</v>
      </c>
      <c r="I8" s="116">
        <f>ErgebnisseGesamt!AL7</f>
        <v>3.4</v>
      </c>
      <c r="J8" s="117">
        <f>ErgebnisseGesamt!AM7</f>
        <v>2.72</v>
      </c>
      <c r="K8" s="115">
        <f>ErgebnisseGesamt!AN7</f>
        <v>0.96</v>
      </c>
      <c r="L8" s="116">
        <f>ErgebnisseGesamt!AP7</f>
        <v>-0.67</v>
      </c>
      <c r="M8" s="117">
        <f>ErgebnisseGesamt!AQ7</f>
        <v>0.67</v>
      </c>
      <c r="N8" s="115">
        <f>ErgebnisseGesamt!AR7</f>
        <v>13.22</v>
      </c>
      <c r="O8" s="116">
        <f>ErgebnisseGesamt!AS7</f>
        <v>-4.62</v>
      </c>
      <c r="P8" s="116">
        <f>ErgebnisseGesamt!AT7</f>
        <v>-5.32</v>
      </c>
      <c r="Q8" s="116">
        <f>ErgebnisseGesamt!AU7</f>
        <v>-1.3</v>
      </c>
      <c r="R8" s="117">
        <f>ErgebnisseGesamt!AV7</f>
        <v>-1.98</v>
      </c>
    </row>
    <row r="9" spans="1:18" ht="12.75" customHeight="1" x14ac:dyDescent="0.2">
      <c r="A9" s="10" t="str">
        <f>ErgebnisseGesamt!A8</f>
        <v xml:space="preserve">41104     </v>
      </c>
      <c r="B9" s="21" t="str">
        <f>ErgebnisseGesamt!B8</f>
        <v>Dimbach</v>
      </c>
      <c r="C9" s="115">
        <f>ErgebnisseGesamt!AE8</f>
        <v>46.91</v>
      </c>
      <c r="D9" s="116">
        <f>ErgebnisseGesamt!AG8</f>
        <v>1.65</v>
      </c>
      <c r="E9" s="117">
        <f>ErgebnisseGesamt!AH8</f>
        <v>98.35</v>
      </c>
      <c r="F9" s="115">
        <f>ErgebnisseGesamt!AI8</f>
        <v>49.16</v>
      </c>
      <c r="G9" s="116">
        <f>ErgebnisseGesamt!AJ8</f>
        <v>17.88</v>
      </c>
      <c r="H9" s="116">
        <f>ErgebnisseGesamt!AK8</f>
        <v>4.47</v>
      </c>
      <c r="I9" s="116">
        <f>ErgebnisseGesamt!AL8</f>
        <v>26.26</v>
      </c>
      <c r="J9" s="117">
        <f>ErgebnisseGesamt!AM8</f>
        <v>2.23</v>
      </c>
      <c r="K9" s="115">
        <f>ErgebnisseGesamt!AN8</f>
        <v>-21.64</v>
      </c>
      <c r="L9" s="116">
        <f>ErgebnisseGesamt!AP8</f>
        <v>-3.37</v>
      </c>
      <c r="M9" s="117">
        <f>ErgebnisseGesamt!AQ8</f>
        <v>3.37</v>
      </c>
      <c r="N9" s="115">
        <f>ErgebnisseGesamt!AR8</f>
        <v>-0.27</v>
      </c>
      <c r="O9" s="116">
        <f>ErgebnisseGesamt!AS8</f>
        <v>5.42</v>
      </c>
      <c r="P9" s="116">
        <f>ErgebnisseGesamt!AT8</f>
        <v>1.45</v>
      </c>
      <c r="Q9" s="116">
        <f>ErgebnisseGesamt!AU8</f>
        <v>-3.93</v>
      </c>
      <c r="R9" s="117">
        <f>ErgebnisseGesamt!AV8</f>
        <v>-2.67</v>
      </c>
    </row>
    <row r="10" spans="1:18" ht="12.75" customHeight="1" x14ac:dyDescent="0.2">
      <c r="A10" s="10" t="str">
        <f>ErgebnisseGesamt!A9</f>
        <v xml:space="preserve">41105     </v>
      </c>
      <c r="B10" s="21" t="str">
        <f>ErgebnisseGesamt!B9</f>
        <v>Grein</v>
      </c>
      <c r="C10" s="115">
        <f>ErgebnisseGesamt!AE9</f>
        <v>48.67</v>
      </c>
      <c r="D10" s="116">
        <f>ErgebnisseGesamt!AG9</f>
        <v>0.91</v>
      </c>
      <c r="E10" s="117">
        <f>ErgebnisseGesamt!AH9</f>
        <v>99.09</v>
      </c>
      <c r="F10" s="115">
        <f>ErgebnisseGesamt!AI9</f>
        <v>77.98</v>
      </c>
      <c r="G10" s="116">
        <f>ErgebnisseGesamt!AJ9</f>
        <v>9.17</v>
      </c>
      <c r="H10" s="116">
        <f>ErgebnisseGesamt!AK9</f>
        <v>4.59</v>
      </c>
      <c r="I10" s="116">
        <f>ErgebnisseGesamt!AL9</f>
        <v>3.67</v>
      </c>
      <c r="J10" s="117">
        <f>ErgebnisseGesamt!AM9</f>
        <v>4.59</v>
      </c>
      <c r="K10" s="115">
        <f>ErgebnisseGesamt!AN9</f>
        <v>-1.72</v>
      </c>
      <c r="L10" s="116">
        <f>ErgebnisseGesamt!AP9</f>
        <v>0.13</v>
      </c>
      <c r="M10" s="117">
        <f>ErgebnisseGesamt!AQ9</f>
        <v>-0.13</v>
      </c>
      <c r="N10" s="115">
        <f>ErgebnisseGesamt!AR9</f>
        <v>6.11</v>
      </c>
      <c r="O10" s="116">
        <f>ErgebnisseGesamt!AS9</f>
        <v>2.92</v>
      </c>
      <c r="P10" s="116">
        <f>ErgebnisseGesamt!AT9</f>
        <v>-1.66</v>
      </c>
      <c r="Q10" s="116">
        <f>ErgebnisseGesamt!AU9</f>
        <v>-7.27</v>
      </c>
      <c r="R10" s="117">
        <f>ErgebnisseGesamt!AV9</f>
        <v>-0.1</v>
      </c>
    </row>
    <row r="11" spans="1:18" ht="12.75" customHeight="1" x14ac:dyDescent="0.2">
      <c r="A11" s="10" t="str">
        <f>ErgebnisseGesamt!A10</f>
        <v xml:space="preserve">41106     </v>
      </c>
      <c r="B11" s="21" t="str">
        <f>ErgebnisseGesamt!B10</f>
        <v>Katsdorf</v>
      </c>
      <c r="C11" s="115">
        <f>ErgebnisseGesamt!AE10</f>
        <v>58.45</v>
      </c>
      <c r="D11" s="116">
        <f>ErgebnisseGesamt!AG10</f>
        <v>0</v>
      </c>
      <c r="E11" s="117">
        <f>ErgebnisseGesamt!AH10</f>
        <v>100</v>
      </c>
      <c r="F11" s="115">
        <f>ErgebnisseGesamt!AI10</f>
        <v>77.34</v>
      </c>
      <c r="G11" s="116">
        <f>ErgebnisseGesamt!AJ10</f>
        <v>16.41</v>
      </c>
      <c r="H11" s="116">
        <f>ErgebnisseGesamt!AK10</f>
        <v>1.56</v>
      </c>
      <c r="I11" s="116">
        <f>ErgebnisseGesamt!AL10</f>
        <v>1.56</v>
      </c>
      <c r="J11" s="117">
        <f>ErgebnisseGesamt!AM10</f>
        <v>3.13</v>
      </c>
      <c r="K11" s="115">
        <f>ErgebnisseGesamt!AN10</f>
        <v>-4.8600000000000003</v>
      </c>
      <c r="L11" s="116">
        <f>ErgebnisseGesamt!AP10</f>
        <v>-2.17</v>
      </c>
      <c r="M11" s="117">
        <f>ErgebnisseGesamt!AQ10</f>
        <v>2.17</v>
      </c>
      <c r="N11" s="115">
        <f>ErgebnisseGesamt!AR10</f>
        <v>2.5299999999999998</v>
      </c>
      <c r="O11" s="116">
        <f>ErgebnisseGesamt!AS10</f>
        <v>3.81</v>
      </c>
      <c r="P11" s="116">
        <f>ErgebnisseGesamt!AT10</f>
        <v>-3.62</v>
      </c>
      <c r="Q11" s="116">
        <f>ErgebnisseGesamt!AU10</f>
        <v>-1.4</v>
      </c>
      <c r="R11" s="117">
        <f>ErgebnisseGesamt!AV10</f>
        <v>-1.32</v>
      </c>
    </row>
    <row r="12" spans="1:18" ht="12.75" customHeight="1" x14ac:dyDescent="0.2">
      <c r="A12" s="10" t="str">
        <f>ErgebnisseGesamt!A11</f>
        <v xml:space="preserve">41107     </v>
      </c>
      <c r="B12" s="21" t="str">
        <f>ErgebnisseGesamt!B11</f>
        <v>Klam</v>
      </c>
      <c r="C12" s="115">
        <f>ErgebnisseGesamt!AE11</f>
        <v>65.790000000000006</v>
      </c>
      <c r="D12" s="116">
        <f>ErgebnisseGesamt!AG11</f>
        <v>1.33</v>
      </c>
      <c r="E12" s="117">
        <f>ErgebnisseGesamt!AH11</f>
        <v>98.67</v>
      </c>
      <c r="F12" s="115">
        <f>ErgebnisseGesamt!AI11</f>
        <v>68.92</v>
      </c>
      <c r="G12" s="116">
        <f>ErgebnisseGesamt!AJ11</f>
        <v>20.27</v>
      </c>
      <c r="H12" s="116">
        <f>ErgebnisseGesamt!AK11</f>
        <v>4.05</v>
      </c>
      <c r="I12" s="116">
        <f>ErgebnisseGesamt!AL11</f>
        <v>0</v>
      </c>
      <c r="J12" s="117">
        <f>ErgebnisseGesamt!AM11</f>
        <v>6.76</v>
      </c>
      <c r="K12" s="115">
        <f>ErgebnisseGesamt!AN11</f>
        <v>-7.65</v>
      </c>
      <c r="L12" s="116">
        <f>ErgebnisseGesamt!AP11</f>
        <v>1.33</v>
      </c>
      <c r="M12" s="117">
        <f>ErgebnisseGesamt!AQ11</f>
        <v>-1.33</v>
      </c>
      <c r="N12" s="115">
        <f>ErgebnisseGesamt!AR11</f>
        <v>-8.74</v>
      </c>
      <c r="O12" s="116">
        <f>ErgebnisseGesamt!AS11</f>
        <v>10.7</v>
      </c>
      <c r="P12" s="116">
        <f>ErgebnisseGesamt!AT11</f>
        <v>0.86</v>
      </c>
      <c r="Q12" s="116">
        <f>ErgebnisseGesamt!AU11</f>
        <v>-3.19</v>
      </c>
      <c r="R12" s="117">
        <f>ErgebnisseGesamt!AV11</f>
        <v>0.37</v>
      </c>
    </row>
    <row r="13" spans="1:18" ht="12.75" customHeight="1" x14ac:dyDescent="0.2">
      <c r="A13" s="10" t="str">
        <f>ErgebnisseGesamt!A12</f>
        <v xml:space="preserve">41108     </v>
      </c>
      <c r="B13" s="21" t="str">
        <f>ErgebnisseGesamt!B12</f>
        <v>Bad Kreuzen</v>
      </c>
      <c r="C13" s="115">
        <f>ErgebnisseGesamt!AE12</f>
        <v>39.76</v>
      </c>
      <c r="D13" s="116">
        <f>ErgebnisseGesamt!AG12</f>
        <v>1.3</v>
      </c>
      <c r="E13" s="117">
        <f>ErgebnisseGesamt!AH12</f>
        <v>98.7</v>
      </c>
      <c r="F13" s="115">
        <f>ErgebnisseGesamt!AI12</f>
        <v>67.98</v>
      </c>
      <c r="G13" s="116">
        <f>ErgebnisseGesamt!AJ12</f>
        <v>19.739999999999998</v>
      </c>
      <c r="H13" s="116">
        <f>ErgebnisseGesamt!AK12</f>
        <v>3.07</v>
      </c>
      <c r="I13" s="116">
        <f>ErgebnisseGesamt!AL12</f>
        <v>3.51</v>
      </c>
      <c r="J13" s="117">
        <f>ErgebnisseGesamt!AM12</f>
        <v>5.7</v>
      </c>
      <c r="K13" s="115">
        <f>ErgebnisseGesamt!AN12</f>
        <v>-12.24</v>
      </c>
      <c r="L13" s="116">
        <f>ErgebnisseGesamt!AP12</f>
        <v>-1.1599999999999999</v>
      </c>
      <c r="M13" s="117">
        <f>ErgebnisseGesamt!AQ12</f>
        <v>1.1599999999999999</v>
      </c>
      <c r="N13" s="115">
        <f>ErgebnisseGesamt!AR12</f>
        <v>-9.3000000000000007</v>
      </c>
      <c r="O13" s="116">
        <f>ErgebnisseGesamt!AS12</f>
        <v>4.59</v>
      </c>
      <c r="P13" s="116">
        <f>ErgebnisseGesamt!AT12</f>
        <v>-0.72</v>
      </c>
      <c r="Q13" s="116">
        <f>ErgebnisseGesamt!AU12</f>
        <v>1.93</v>
      </c>
      <c r="R13" s="117">
        <f>ErgebnisseGesamt!AV12</f>
        <v>3.49</v>
      </c>
    </row>
    <row r="14" spans="1:18" ht="12.75" customHeight="1" x14ac:dyDescent="0.2">
      <c r="A14" s="10" t="str">
        <f>ErgebnisseGesamt!A13</f>
        <v xml:space="preserve">41109     </v>
      </c>
      <c r="B14" s="21" t="str">
        <f>ErgebnisseGesamt!B13</f>
        <v>Langenstein</v>
      </c>
      <c r="C14" s="115">
        <f>ErgebnisseGesamt!AE13</f>
        <v>53.9</v>
      </c>
      <c r="D14" s="116">
        <f>ErgebnisseGesamt!AG13</f>
        <v>1.2</v>
      </c>
      <c r="E14" s="117">
        <f>ErgebnisseGesamt!AH13</f>
        <v>98.8</v>
      </c>
      <c r="F14" s="115">
        <f>ErgebnisseGesamt!AI13</f>
        <v>85.37</v>
      </c>
      <c r="G14" s="116">
        <f>ErgebnisseGesamt!AJ13</f>
        <v>8.5399999999999991</v>
      </c>
      <c r="H14" s="116">
        <f>ErgebnisseGesamt!AK13</f>
        <v>1.22</v>
      </c>
      <c r="I14" s="116">
        <f>ErgebnisseGesamt!AL13</f>
        <v>2.44</v>
      </c>
      <c r="J14" s="117">
        <f>ErgebnisseGesamt!AM13</f>
        <v>2.44</v>
      </c>
      <c r="K14" s="115">
        <f>ErgebnisseGesamt!AN13</f>
        <v>-6.51</v>
      </c>
      <c r="L14" s="116">
        <f>ErgebnisseGesamt!AP13</f>
        <v>0.09</v>
      </c>
      <c r="M14" s="117">
        <f>ErgebnisseGesamt!AQ13</f>
        <v>-0.09</v>
      </c>
      <c r="N14" s="115">
        <f>ErgebnisseGesamt!AR13</f>
        <v>-2.27</v>
      </c>
      <c r="O14" s="116">
        <f>ErgebnisseGesamt!AS13</f>
        <v>2.92</v>
      </c>
      <c r="P14" s="116">
        <f>ErgebnisseGesamt!AT13</f>
        <v>-1.03</v>
      </c>
      <c r="Q14" s="116">
        <f>ErgebnisseGesamt!AU13</f>
        <v>1.32</v>
      </c>
      <c r="R14" s="117">
        <f>ErgebnisseGesamt!AV13</f>
        <v>-0.93</v>
      </c>
    </row>
    <row r="15" spans="1:18" ht="12.75" customHeight="1" x14ac:dyDescent="0.2">
      <c r="A15" s="10" t="str">
        <f>ErgebnisseGesamt!A14</f>
        <v xml:space="preserve">41110     </v>
      </c>
      <c r="B15" s="21" t="str">
        <f>ErgebnisseGesamt!B14</f>
        <v>Luftenberg an der Donau</v>
      </c>
      <c r="C15" s="115">
        <f>ErgebnisseGesamt!AE14</f>
        <v>54.62</v>
      </c>
      <c r="D15" s="116">
        <f>ErgebnisseGesamt!AG14</f>
        <v>0.77</v>
      </c>
      <c r="E15" s="117">
        <f>ErgebnisseGesamt!AH14</f>
        <v>99.23</v>
      </c>
      <c r="F15" s="115">
        <f>ErgebnisseGesamt!AI14</f>
        <v>68.22</v>
      </c>
      <c r="G15" s="116">
        <f>ErgebnisseGesamt!AJ14</f>
        <v>5.43</v>
      </c>
      <c r="H15" s="116">
        <f>ErgebnisseGesamt!AK14</f>
        <v>10.08</v>
      </c>
      <c r="I15" s="116">
        <f>ErgebnisseGesamt!AL14</f>
        <v>10.08</v>
      </c>
      <c r="J15" s="117">
        <f>ErgebnisseGesamt!AM14</f>
        <v>6.2</v>
      </c>
      <c r="K15" s="115">
        <f>ErgebnisseGesamt!AN14</f>
        <v>-10.01</v>
      </c>
      <c r="L15" s="116">
        <f>ErgebnisseGesamt!AP14</f>
        <v>0.14000000000000001</v>
      </c>
      <c r="M15" s="117">
        <f>ErgebnisseGesamt!AQ14</f>
        <v>-0.14000000000000001</v>
      </c>
      <c r="N15" s="115">
        <f>ErgebnisseGesamt!AR14</f>
        <v>4.93</v>
      </c>
      <c r="O15" s="116">
        <f>ErgebnisseGesamt!AS14</f>
        <v>-5.97</v>
      </c>
      <c r="P15" s="116">
        <f>ErgebnisseGesamt!AT14</f>
        <v>2.48</v>
      </c>
      <c r="Q15" s="116">
        <f>ErgebnisseGesamt!AU14</f>
        <v>-7.01</v>
      </c>
      <c r="R15" s="117">
        <f>ErgebnisseGesamt!AV14</f>
        <v>5.57</v>
      </c>
    </row>
    <row r="16" spans="1:18" ht="12.75" customHeight="1" x14ac:dyDescent="0.2">
      <c r="A16" s="10" t="str">
        <f>ErgebnisseGesamt!A15</f>
        <v xml:space="preserve">41111     </v>
      </c>
      <c r="B16" s="21" t="str">
        <f>ErgebnisseGesamt!B15</f>
        <v>Mauthausen</v>
      </c>
      <c r="C16" s="115">
        <f>ErgebnisseGesamt!AE15</f>
        <v>58.59</v>
      </c>
      <c r="D16" s="116">
        <f>ErgebnisseGesamt!AG15</f>
        <v>0</v>
      </c>
      <c r="E16" s="117">
        <f>ErgebnisseGesamt!AH15</f>
        <v>100</v>
      </c>
      <c r="F16" s="115">
        <f>ErgebnisseGesamt!AI15</f>
        <v>67.239999999999995</v>
      </c>
      <c r="G16" s="116">
        <f>ErgebnisseGesamt!AJ15</f>
        <v>6.9</v>
      </c>
      <c r="H16" s="116">
        <f>ErgebnisseGesamt!AK15</f>
        <v>1.72</v>
      </c>
      <c r="I16" s="116">
        <f>ErgebnisseGesamt!AL15</f>
        <v>9.48</v>
      </c>
      <c r="J16" s="117">
        <f>ErgebnisseGesamt!AM15</f>
        <v>14.66</v>
      </c>
      <c r="K16" s="115">
        <f>ErgebnisseGesamt!AN15</f>
        <v>0.86</v>
      </c>
      <c r="L16" s="116">
        <f>ErgebnisseGesamt!AP15</f>
        <v>-1.57</v>
      </c>
      <c r="M16" s="117">
        <f>ErgebnisseGesamt!AQ15</f>
        <v>1.57</v>
      </c>
      <c r="N16" s="115">
        <f>ErgebnisseGesamt!AR15</f>
        <v>-12.76</v>
      </c>
      <c r="O16" s="116">
        <f>ErgebnisseGesamt!AS15</f>
        <v>1.3</v>
      </c>
      <c r="P16" s="116">
        <f>ErgebnisseGesamt!AT15</f>
        <v>-1.48</v>
      </c>
      <c r="Q16" s="116">
        <f>ErgebnisseGesamt!AU15</f>
        <v>3.88</v>
      </c>
      <c r="R16" s="117">
        <f>ErgebnisseGesamt!AV15</f>
        <v>9.06</v>
      </c>
    </row>
    <row r="17" spans="1:18" ht="12.75" customHeight="1" x14ac:dyDescent="0.2">
      <c r="A17" s="10" t="str">
        <f>ErgebnisseGesamt!A16</f>
        <v xml:space="preserve">41112     </v>
      </c>
      <c r="B17" s="21" t="str">
        <f>ErgebnisseGesamt!B16</f>
        <v>Mitterkirchen im Machland</v>
      </c>
      <c r="C17" s="115">
        <f>ErgebnisseGesamt!AE16</f>
        <v>55.43</v>
      </c>
      <c r="D17" s="116">
        <f>ErgebnisseGesamt!AG16</f>
        <v>2.4500000000000002</v>
      </c>
      <c r="E17" s="117">
        <f>ErgebnisseGesamt!AH16</f>
        <v>97.55</v>
      </c>
      <c r="F17" s="115">
        <f>ErgebnisseGesamt!AI16</f>
        <v>64.819999999999993</v>
      </c>
      <c r="G17" s="116">
        <f>ErgebnisseGesamt!AJ16</f>
        <v>20.6</v>
      </c>
      <c r="H17" s="116">
        <f>ErgebnisseGesamt!AK16</f>
        <v>1.51</v>
      </c>
      <c r="I17" s="116">
        <f>ErgebnisseGesamt!AL16</f>
        <v>9.5500000000000007</v>
      </c>
      <c r="J17" s="117">
        <f>ErgebnisseGesamt!AM16</f>
        <v>3.52</v>
      </c>
      <c r="K17" s="115">
        <f>ErgebnisseGesamt!AN16</f>
        <v>-1.46</v>
      </c>
      <c r="L17" s="116">
        <f>ErgebnisseGesamt!AP16</f>
        <v>0.25</v>
      </c>
      <c r="M17" s="117">
        <f>ErgebnisseGesamt!AQ16</f>
        <v>-0.25</v>
      </c>
      <c r="N17" s="115">
        <f>ErgebnisseGesamt!AR16</f>
        <v>-12.2</v>
      </c>
      <c r="O17" s="116">
        <f>ErgebnisseGesamt!AS16</f>
        <v>9.7899999999999991</v>
      </c>
      <c r="P17" s="116">
        <f>ErgebnisseGesamt!AT16</f>
        <v>0.16</v>
      </c>
      <c r="Q17" s="116">
        <f>ErgebnisseGesamt!AU16</f>
        <v>1.89</v>
      </c>
      <c r="R17" s="117">
        <f>ErgebnisseGesamt!AV16</f>
        <v>0.36</v>
      </c>
    </row>
    <row r="18" spans="1:18" ht="12.75" customHeight="1" x14ac:dyDescent="0.2">
      <c r="A18" s="10" t="str">
        <f>ErgebnisseGesamt!A17</f>
        <v xml:space="preserve">41113     </v>
      </c>
      <c r="B18" s="21" t="str">
        <f>ErgebnisseGesamt!B17</f>
        <v>Münzbach</v>
      </c>
      <c r="C18" s="115">
        <f>ErgebnisseGesamt!AE17</f>
        <v>51.71</v>
      </c>
      <c r="D18" s="116">
        <f>ErgebnisseGesamt!AG17</f>
        <v>0.47</v>
      </c>
      <c r="E18" s="117">
        <f>ErgebnisseGesamt!AH17</f>
        <v>99.53</v>
      </c>
      <c r="F18" s="115">
        <f>ErgebnisseGesamt!AI17</f>
        <v>61.61</v>
      </c>
      <c r="G18" s="116">
        <f>ErgebnisseGesamt!AJ17</f>
        <v>19.91</v>
      </c>
      <c r="H18" s="116">
        <f>ErgebnisseGesamt!AK17</f>
        <v>11.85</v>
      </c>
      <c r="I18" s="116">
        <f>ErgebnisseGesamt!AL17</f>
        <v>2.84</v>
      </c>
      <c r="J18" s="117">
        <f>ErgebnisseGesamt!AM17</f>
        <v>3.79</v>
      </c>
      <c r="K18" s="115">
        <f>ErgebnisseGesamt!AN17</f>
        <v>-11.58</v>
      </c>
      <c r="L18" s="116">
        <f>ErgebnisseGesamt!AP17</f>
        <v>-3.73</v>
      </c>
      <c r="M18" s="117">
        <f>ErgebnisseGesamt!AQ17</f>
        <v>3.73</v>
      </c>
      <c r="N18" s="115">
        <f>ErgebnisseGesamt!AR17</f>
        <v>-10.1</v>
      </c>
      <c r="O18" s="116">
        <f>ErgebnisseGesamt!AS17</f>
        <v>8.75</v>
      </c>
      <c r="P18" s="116">
        <f>ErgebnisseGesamt!AT17</f>
        <v>3.88</v>
      </c>
      <c r="Q18" s="116">
        <f>ErgebnisseGesamt!AU17</f>
        <v>-0.74</v>
      </c>
      <c r="R18" s="117">
        <f>ErgebnisseGesamt!AV17</f>
        <v>-1.79</v>
      </c>
    </row>
    <row r="19" spans="1:18" ht="12.75" customHeight="1" x14ac:dyDescent="0.2">
      <c r="A19" s="10" t="str">
        <f>ErgebnisseGesamt!A18</f>
        <v xml:space="preserve">41114     </v>
      </c>
      <c r="B19" s="21" t="str">
        <f>ErgebnisseGesamt!B18</f>
        <v>Naarn im Machlande</v>
      </c>
      <c r="C19" s="115">
        <f>ErgebnisseGesamt!AE18</f>
        <v>50.1</v>
      </c>
      <c r="D19" s="116">
        <f>ErgebnisseGesamt!AG18</f>
        <v>1.2</v>
      </c>
      <c r="E19" s="117">
        <f>ErgebnisseGesamt!AH18</f>
        <v>98.8</v>
      </c>
      <c r="F19" s="115">
        <f>ErgebnisseGesamt!AI18</f>
        <v>77.02</v>
      </c>
      <c r="G19" s="116">
        <f>ErgebnisseGesamt!AJ18</f>
        <v>12.9</v>
      </c>
      <c r="H19" s="116">
        <f>ErgebnisseGesamt!AK18</f>
        <v>2.82</v>
      </c>
      <c r="I19" s="116">
        <f>ErgebnisseGesamt!AL18</f>
        <v>0.81</v>
      </c>
      <c r="J19" s="117">
        <f>ErgebnisseGesamt!AM18</f>
        <v>6.45</v>
      </c>
      <c r="K19" s="115">
        <f>ErgebnisseGesamt!AN18</f>
        <v>-9.39</v>
      </c>
      <c r="L19" s="116">
        <f>ErgebnisseGesamt!AP18</f>
        <v>-1.87</v>
      </c>
      <c r="M19" s="117">
        <f>ErgebnisseGesamt!AQ18</f>
        <v>1.87</v>
      </c>
      <c r="N19" s="115">
        <f>ErgebnisseGesamt!AR18</f>
        <v>-2.41</v>
      </c>
      <c r="O19" s="116">
        <f>ErgebnisseGesamt!AS18</f>
        <v>2.78</v>
      </c>
      <c r="P19" s="116">
        <f>ErgebnisseGesamt!AT18</f>
        <v>-0.97</v>
      </c>
      <c r="Q19" s="116">
        <f>ErgebnisseGesamt!AU18</f>
        <v>-2.99</v>
      </c>
      <c r="R19" s="117">
        <f>ErgebnisseGesamt!AV18</f>
        <v>3.6</v>
      </c>
    </row>
    <row r="20" spans="1:18" ht="12.75" customHeight="1" x14ac:dyDescent="0.2">
      <c r="A20" s="10" t="str">
        <f>ErgebnisseGesamt!A19</f>
        <v xml:space="preserve">41115     </v>
      </c>
      <c r="B20" s="21" t="str">
        <f>ErgebnisseGesamt!B19</f>
        <v>Pabneukirchen</v>
      </c>
      <c r="C20" s="115">
        <f>ErgebnisseGesamt!AE19</f>
        <v>54.71</v>
      </c>
      <c r="D20" s="116">
        <f>ErgebnisseGesamt!AG19</f>
        <v>1.35</v>
      </c>
      <c r="E20" s="117">
        <f>ErgebnisseGesamt!AH19</f>
        <v>98.65</v>
      </c>
      <c r="F20" s="115">
        <f>ErgebnisseGesamt!AI19</f>
        <v>53.08</v>
      </c>
      <c r="G20" s="116">
        <f>ErgebnisseGesamt!AJ19</f>
        <v>30.14</v>
      </c>
      <c r="H20" s="116">
        <f>ErgebnisseGesamt!AK19</f>
        <v>1.03</v>
      </c>
      <c r="I20" s="116">
        <f>ErgebnisseGesamt!AL19</f>
        <v>13.01</v>
      </c>
      <c r="J20" s="117">
        <f>ErgebnisseGesamt!AM19</f>
        <v>2.74</v>
      </c>
      <c r="K20" s="115">
        <f>ErgebnisseGesamt!AN19</f>
        <v>-4.72</v>
      </c>
      <c r="L20" s="116">
        <f>ErgebnisseGesamt!AP19</f>
        <v>-1.04</v>
      </c>
      <c r="M20" s="117">
        <f>ErgebnisseGesamt!AQ19</f>
        <v>1.04</v>
      </c>
      <c r="N20" s="115">
        <f>ErgebnisseGesamt!AR19</f>
        <v>1.55</v>
      </c>
      <c r="O20" s="116">
        <f>ErgebnisseGesamt!AS19</f>
        <v>0.08</v>
      </c>
      <c r="P20" s="116">
        <f>ErgebnisseGesamt!AT19</f>
        <v>-3.88</v>
      </c>
      <c r="Q20" s="116">
        <f>ErgebnisseGesamt!AU19</f>
        <v>2.2799999999999998</v>
      </c>
      <c r="R20" s="117">
        <f>ErgebnisseGesamt!AV19</f>
        <v>-0.02</v>
      </c>
    </row>
    <row r="21" spans="1:18" ht="12.75" customHeight="1" x14ac:dyDescent="0.2">
      <c r="A21" s="10" t="str">
        <f>ErgebnisseGesamt!A20</f>
        <v xml:space="preserve">41116     </v>
      </c>
      <c r="B21" s="21" t="str">
        <f>ErgebnisseGesamt!B20</f>
        <v>Perg</v>
      </c>
      <c r="C21" s="115">
        <f>ErgebnisseGesamt!AE20</f>
        <v>61.44</v>
      </c>
      <c r="D21" s="116">
        <f>ErgebnisseGesamt!AG20</f>
        <v>1.21</v>
      </c>
      <c r="E21" s="117">
        <f>ErgebnisseGesamt!AH20</f>
        <v>98.79</v>
      </c>
      <c r="F21" s="115">
        <f>ErgebnisseGesamt!AI20</f>
        <v>64.75</v>
      </c>
      <c r="G21" s="116">
        <f>ErgebnisseGesamt!AJ20</f>
        <v>18.850000000000001</v>
      </c>
      <c r="H21" s="116">
        <f>ErgebnisseGesamt!AK20</f>
        <v>5.74</v>
      </c>
      <c r="I21" s="116">
        <f>ErgebnisseGesamt!AL20</f>
        <v>1.23</v>
      </c>
      <c r="J21" s="117">
        <f>ErgebnisseGesamt!AM20</f>
        <v>9.43</v>
      </c>
      <c r="K21" s="115">
        <f>ErgebnisseGesamt!AN20</f>
        <v>-0.27</v>
      </c>
      <c r="L21" s="116">
        <f>ErgebnisseGesamt!AP20</f>
        <v>-2.17</v>
      </c>
      <c r="M21" s="117">
        <f>ErgebnisseGesamt!AQ20</f>
        <v>2.17</v>
      </c>
      <c r="N21" s="115">
        <f>ErgebnisseGesamt!AR20</f>
        <v>-8.4</v>
      </c>
      <c r="O21" s="116">
        <f>ErgebnisseGesamt!AS20</f>
        <v>6.79</v>
      </c>
      <c r="P21" s="116">
        <f>ErgebnisseGesamt!AT20</f>
        <v>-1.66</v>
      </c>
      <c r="Q21" s="116">
        <f>ErgebnisseGesamt!AU20</f>
        <v>-0.72</v>
      </c>
      <c r="R21" s="117">
        <f>ErgebnisseGesamt!AV20</f>
        <v>3.98</v>
      </c>
    </row>
    <row r="22" spans="1:18" ht="12.75" customHeight="1" x14ac:dyDescent="0.2">
      <c r="A22" s="10" t="str">
        <f>ErgebnisseGesamt!A21</f>
        <v xml:space="preserve">41117     </v>
      </c>
      <c r="B22" s="21" t="str">
        <f>ErgebnisseGesamt!B21</f>
        <v>Rechberg</v>
      </c>
      <c r="C22" s="115">
        <f>ErgebnisseGesamt!AE21</f>
        <v>65.7</v>
      </c>
      <c r="D22" s="116">
        <f>ErgebnisseGesamt!AG21</f>
        <v>2.21</v>
      </c>
      <c r="E22" s="117">
        <f>ErgebnisseGesamt!AH21</f>
        <v>97.79</v>
      </c>
      <c r="F22" s="115">
        <f>ErgebnisseGesamt!AI21</f>
        <v>72.930000000000007</v>
      </c>
      <c r="G22" s="116">
        <f>ErgebnisseGesamt!AJ21</f>
        <v>10.53</v>
      </c>
      <c r="H22" s="116">
        <f>ErgebnisseGesamt!AK21</f>
        <v>1.5</v>
      </c>
      <c r="I22" s="116">
        <f>ErgebnisseGesamt!AL21</f>
        <v>11.28</v>
      </c>
      <c r="J22" s="117">
        <f>ErgebnisseGesamt!AM21</f>
        <v>3.76</v>
      </c>
      <c r="K22" s="115">
        <f>ErgebnisseGesamt!AN21</f>
        <v>-7.6</v>
      </c>
      <c r="L22" s="116">
        <f>ErgebnisseGesamt!AP21</f>
        <v>-1.1100000000000001</v>
      </c>
      <c r="M22" s="117">
        <f>ErgebnisseGesamt!AQ21</f>
        <v>1.1100000000000001</v>
      </c>
      <c r="N22" s="115">
        <f>ErgebnisseGesamt!AR21</f>
        <v>-6.52</v>
      </c>
      <c r="O22" s="116">
        <f>ErgebnisseGesamt!AS21</f>
        <v>6.42</v>
      </c>
      <c r="P22" s="116">
        <f>ErgebnisseGesamt!AT21</f>
        <v>1.5</v>
      </c>
      <c r="Q22" s="116">
        <f>ErgebnisseGesamt!AU21</f>
        <v>-3.79</v>
      </c>
      <c r="R22" s="117">
        <f>ErgebnisseGesamt!AV21</f>
        <v>2.39</v>
      </c>
    </row>
    <row r="23" spans="1:18" ht="12.75" customHeight="1" x14ac:dyDescent="0.2">
      <c r="A23" s="10" t="str">
        <f>ErgebnisseGesamt!A22</f>
        <v xml:space="preserve">41118     </v>
      </c>
      <c r="B23" s="21" t="str">
        <f>ErgebnisseGesamt!B22</f>
        <v>Ried in der Riedmark</v>
      </c>
      <c r="C23" s="115">
        <f>ErgebnisseGesamt!AE22</f>
        <v>61.87</v>
      </c>
      <c r="D23" s="116">
        <f>ErgebnisseGesamt!AG22</f>
        <v>1.81</v>
      </c>
      <c r="E23" s="117">
        <f>ErgebnisseGesamt!AH22</f>
        <v>98.19</v>
      </c>
      <c r="F23" s="115">
        <f>ErgebnisseGesamt!AI22</f>
        <v>71.38</v>
      </c>
      <c r="G23" s="116">
        <f>ErgebnisseGesamt!AJ22</f>
        <v>7.69</v>
      </c>
      <c r="H23" s="116">
        <f>ErgebnisseGesamt!AK22</f>
        <v>0.92</v>
      </c>
      <c r="I23" s="116">
        <f>ErgebnisseGesamt!AL22</f>
        <v>9.85</v>
      </c>
      <c r="J23" s="117">
        <f>ErgebnisseGesamt!AM22</f>
        <v>10.15</v>
      </c>
      <c r="K23" s="115">
        <f>ErgebnisseGesamt!AN22</f>
        <v>-3.78</v>
      </c>
      <c r="L23" s="116">
        <f>ErgebnisseGesamt!AP22</f>
        <v>-0.65</v>
      </c>
      <c r="M23" s="117">
        <f>ErgebnisseGesamt!AQ22</f>
        <v>0.65</v>
      </c>
      <c r="N23" s="115">
        <f>ErgebnisseGesamt!AR22</f>
        <v>2.56</v>
      </c>
      <c r="O23" s="116">
        <f>ErgebnisseGesamt!AS22</f>
        <v>2.92</v>
      </c>
      <c r="P23" s="116">
        <f>ErgebnisseGesamt!AT22</f>
        <v>-2.73</v>
      </c>
      <c r="Q23" s="116">
        <f>ErgebnisseGesamt!AU22</f>
        <v>-7.85</v>
      </c>
      <c r="R23" s="117">
        <f>ErgebnisseGesamt!AV22</f>
        <v>5.0999999999999996</v>
      </c>
    </row>
    <row r="24" spans="1:18" ht="12.75" customHeight="1" x14ac:dyDescent="0.2">
      <c r="A24" s="10" t="str">
        <f>ErgebnisseGesamt!A23</f>
        <v xml:space="preserve">41119     </v>
      </c>
      <c r="B24" s="21" t="str">
        <f>ErgebnisseGesamt!B23</f>
        <v>Sankt Georgen am Walde</v>
      </c>
      <c r="C24" s="115">
        <f>ErgebnisseGesamt!AE23</f>
        <v>34.22</v>
      </c>
      <c r="D24" s="116">
        <f>ErgebnisseGesamt!AG23</f>
        <v>1.83</v>
      </c>
      <c r="E24" s="117">
        <f>ErgebnisseGesamt!AH23</f>
        <v>98.17</v>
      </c>
      <c r="F24" s="115">
        <f>ErgebnisseGesamt!AI23</f>
        <v>51.87</v>
      </c>
      <c r="G24" s="116">
        <f>ErgebnisseGesamt!AJ23</f>
        <v>27.57</v>
      </c>
      <c r="H24" s="116">
        <f>ErgebnisseGesamt!AK23</f>
        <v>0.47</v>
      </c>
      <c r="I24" s="116">
        <f>ErgebnisseGesamt!AL23</f>
        <v>14.95</v>
      </c>
      <c r="J24" s="117">
        <f>ErgebnisseGesamt!AM23</f>
        <v>5.14</v>
      </c>
      <c r="K24" s="115">
        <f>ErgebnisseGesamt!AN23</f>
        <v>-18.32</v>
      </c>
      <c r="L24" s="116">
        <f>ErgebnisseGesamt!AP23</f>
        <v>-1.58</v>
      </c>
      <c r="M24" s="117">
        <f>ErgebnisseGesamt!AQ23</f>
        <v>1.58</v>
      </c>
      <c r="N24" s="115">
        <f>ErgebnisseGesamt!AR23</f>
        <v>-6.54</v>
      </c>
      <c r="O24" s="116">
        <f>ErgebnisseGesamt!AS23</f>
        <v>14.59</v>
      </c>
      <c r="P24" s="116">
        <f>ErgebnisseGesamt!AT23</f>
        <v>-3.96</v>
      </c>
      <c r="Q24" s="116">
        <f>ErgebnisseGesamt!AU23</f>
        <v>-5.7</v>
      </c>
      <c r="R24" s="117">
        <f>ErgebnisseGesamt!AV23</f>
        <v>1.6</v>
      </c>
    </row>
    <row r="25" spans="1:18" ht="12.75" customHeight="1" x14ac:dyDescent="0.2">
      <c r="A25" s="10" t="str">
        <f>ErgebnisseGesamt!A24</f>
        <v xml:space="preserve">41120     </v>
      </c>
      <c r="B25" s="21" t="str">
        <f>ErgebnisseGesamt!B24</f>
        <v>Sankt Georgen an der Gusen</v>
      </c>
      <c r="C25" s="115">
        <f>ErgebnisseGesamt!AE24</f>
        <v>70.47</v>
      </c>
      <c r="D25" s="116">
        <f>ErgebnisseGesamt!AG24</f>
        <v>0.95</v>
      </c>
      <c r="E25" s="117">
        <f>ErgebnisseGesamt!AH24</f>
        <v>99.05</v>
      </c>
      <c r="F25" s="115">
        <f>ErgebnisseGesamt!AI24</f>
        <v>63.46</v>
      </c>
      <c r="G25" s="116">
        <f>ErgebnisseGesamt!AJ24</f>
        <v>12.5</v>
      </c>
      <c r="H25" s="116">
        <f>ErgebnisseGesamt!AK24</f>
        <v>4.8099999999999996</v>
      </c>
      <c r="I25" s="116">
        <f>ErgebnisseGesamt!AL24</f>
        <v>14.42</v>
      </c>
      <c r="J25" s="117">
        <f>ErgebnisseGesamt!AM24</f>
        <v>4.8099999999999996</v>
      </c>
      <c r="K25" s="115">
        <f>ErgebnisseGesamt!AN24</f>
        <v>0.93</v>
      </c>
      <c r="L25" s="116">
        <f>ErgebnisseGesamt!AP24</f>
        <v>0</v>
      </c>
      <c r="M25" s="117">
        <f>ErgebnisseGesamt!AQ24</f>
        <v>0</v>
      </c>
      <c r="N25" s="115">
        <f>ErgebnisseGesamt!AR24</f>
        <v>-4.8099999999999996</v>
      </c>
      <c r="O25" s="116">
        <f>ErgebnisseGesamt!AS24</f>
        <v>7.69</v>
      </c>
      <c r="P25" s="116">
        <f>ErgebnisseGesamt!AT24</f>
        <v>2.88</v>
      </c>
      <c r="Q25" s="116">
        <f>ErgebnisseGesamt!AU24</f>
        <v>-4.8099999999999996</v>
      </c>
      <c r="R25" s="117">
        <f>ErgebnisseGesamt!AV24</f>
        <v>-0.96</v>
      </c>
    </row>
    <row r="26" spans="1:18" ht="12.75" customHeight="1" x14ac:dyDescent="0.2">
      <c r="A26" s="10" t="str">
        <f>ErgebnisseGesamt!A25</f>
        <v xml:space="preserve">41121     </v>
      </c>
      <c r="B26" s="21" t="str">
        <f>ErgebnisseGesamt!B25</f>
        <v>Sankt Nikola an der Donau</v>
      </c>
      <c r="C26" s="115">
        <f>ErgebnisseGesamt!AE25</f>
        <v>92.52</v>
      </c>
      <c r="D26" s="116">
        <f>ErgebnisseGesamt!AG25</f>
        <v>3.68</v>
      </c>
      <c r="E26" s="117">
        <f>ErgebnisseGesamt!AH25</f>
        <v>96.32</v>
      </c>
      <c r="F26" s="115">
        <f>ErgebnisseGesamt!AI25</f>
        <v>87.02</v>
      </c>
      <c r="G26" s="116">
        <f>ErgebnisseGesamt!AJ25</f>
        <v>8.4</v>
      </c>
      <c r="H26" s="116">
        <f>ErgebnisseGesamt!AK25</f>
        <v>3.05</v>
      </c>
      <c r="I26" s="116">
        <f>ErgebnisseGesamt!AL25</f>
        <v>0</v>
      </c>
      <c r="J26" s="117">
        <f>ErgebnisseGesamt!AM25</f>
        <v>1.53</v>
      </c>
      <c r="K26" s="115">
        <f>ErgebnisseGesamt!AN25</f>
        <v>1.74</v>
      </c>
      <c r="L26" s="116">
        <f>ErgebnisseGesamt!AP25</f>
        <v>1.33</v>
      </c>
      <c r="M26" s="117">
        <f>ErgebnisseGesamt!AQ25</f>
        <v>-1.33</v>
      </c>
      <c r="N26" s="115">
        <f>ErgebnisseGesamt!AR25</f>
        <v>-0.18</v>
      </c>
      <c r="O26" s="116">
        <f>ErgebnisseGesamt!AS25</f>
        <v>-0.4</v>
      </c>
      <c r="P26" s="116">
        <f>ErgebnisseGesamt!AT25</f>
        <v>1.45</v>
      </c>
      <c r="Q26" s="116">
        <f>ErgebnisseGesamt!AU25</f>
        <v>-1.6</v>
      </c>
      <c r="R26" s="117">
        <f>ErgebnisseGesamt!AV25</f>
        <v>0.73</v>
      </c>
    </row>
    <row r="27" spans="1:18" ht="12.75" customHeight="1" x14ac:dyDescent="0.2">
      <c r="A27" s="10" t="str">
        <f>ErgebnisseGesamt!A26</f>
        <v xml:space="preserve">41122     </v>
      </c>
      <c r="B27" s="21" t="str">
        <f>ErgebnisseGesamt!B26</f>
        <v>Sankt Thomas am Blasenstein</v>
      </c>
      <c r="C27" s="115">
        <f>ErgebnisseGesamt!AE26</f>
        <v>48.55</v>
      </c>
      <c r="D27" s="116">
        <f>ErgebnisseGesamt!AG26</f>
        <v>0</v>
      </c>
      <c r="E27" s="117">
        <f>ErgebnisseGesamt!AH26</f>
        <v>100</v>
      </c>
      <c r="F27" s="115">
        <f>ErgebnisseGesamt!AI26</f>
        <v>67.86</v>
      </c>
      <c r="G27" s="116">
        <f>ErgebnisseGesamt!AJ26</f>
        <v>20.83</v>
      </c>
      <c r="H27" s="116">
        <f>ErgebnisseGesamt!AK26</f>
        <v>3.57</v>
      </c>
      <c r="I27" s="116">
        <f>ErgebnisseGesamt!AL26</f>
        <v>7.14</v>
      </c>
      <c r="J27" s="117">
        <f>ErgebnisseGesamt!AM26</f>
        <v>0.6</v>
      </c>
      <c r="K27" s="115">
        <f>ErgebnisseGesamt!AN26</f>
        <v>-10.62</v>
      </c>
      <c r="L27" s="116">
        <f>ErgebnisseGesamt!AP26</f>
        <v>-1.39</v>
      </c>
      <c r="M27" s="117">
        <f>ErgebnisseGesamt!AQ26</f>
        <v>1.39</v>
      </c>
      <c r="N27" s="115">
        <f>ErgebnisseGesamt!AR26</f>
        <v>2.6</v>
      </c>
      <c r="O27" s="116">
        <f>ErgebnisseGesamt!AS26</f>
        <v>0.18</v>
      </c>
      <c r="P27" s="116">
        <f>ErgebnisseGesamt!AT26</f>
        <v>-0.18</v>
      </c>
      <c r="Q27" s="116">
        <f>ErgebnisseGesamt!AU26</f>
        <v>-0.37</v>
      </c>
      <c r="R27" s="117">
        <f>ErgebnisseGesamt!AV26</f>
        <v>-2.2200000000000002</v>
      </c>
    </row>
    <row r="28" spans="1:18" ht="12.75" customHeight="1" x14ac:dyDescent="0.2">
      <c r="A28" s="10" t="str">
        <f>ErgebnisseGesamt!A27</f>
        <v xml:space="preserve">41123     </v>
      </c>
      <c r="B28" s="21" t="str">
        <f>ErgebnisseGesamt!B27</f>
        <v>Saxen</v>
      </c>
      <c r="C28" s="115">
        <f>ErgebnisseGesamt!AE27</f>
        <v>51.08</v>
      </c>
      <c r="D28" s="116">
        <f>ErgebnisseGesamt!AG27</f>
        <v>0</v>
      </c>
      <c r="E28" s="117">
        <f>ErgebnisseGesamt!AH27</f>
        <v>100</v>
      </c>
      <c r="F28" s="115">
        <f>ErgebnisseGesamt!AI27</f>
        <v>72.540000000000006</v>
      </c>
      <c r="G28" s="116">
        <f>ErgebnisseGesamt!AJ27</f>
        <v>11.27</v>
      </c>
      <c r="H28" s="116">
        <f>ErgebnisseGesamt!AK27</f>
        <v>4.2300000000000004</v>
      </c>
      <c r="I28" s="116">
        <f>ErgebnisseGesamt!AL27</f>
        <v>7.04</v>
      </c>
      <c r="J28" s="117">
        <f>ErgebnisseGesamt!AM27</f>
        <v>4.93</v>
      </c>
      <c r="K28" s="115">
        <f>ErgebnisseGesamt!AN27</f>
        <v>-12.2</v>
      </c>
      <c r="L28" s="116">
        <f>ErgebnisseGesamt!AP27</f>
        <v>-2.59</v>
      </c>
      <c r="M28" s="117">
        <f>ErgebnisseGesamt!AQ27</f>
        <v>2.59</v>
      </c>
      <c r="N28" s="115">
        <f>ErgebnisseGesamt!AR27</f>
        <v>5.51</v>
      </c>
      <c r="O28" s="116">
        <f>ErgebnisseGesamt!AS27</f>
        <v>3.29</v>
      </c>
      <c r="P28" s="116">
        <f>ErgebnisseGesamt!AT27</f>
        <v>-8.01</v>
      </c>
      <c r="Q28" s="116">
        <f>ErgebnisseGesamt!AU27</f>
        <v>1.72</v>
      </c>
      <c r="R28" s="117">
        <f>ErgebnisseGesamt!AV27</f>
        <v>-2.52</v>
      </c>
    </row>
    <row r="29" spans="1:18" ht="12.75" customHeight="1" x14ac:dyDescent="0.2">
      <c r="A29" s="10" t="str">
        <f>ErgebnisseGesamt!A28</f>
        <v xml:space="preserve">41124     </v>
      </c>
      <c r="B29" s="21" t="str">
        <f>ErgebnisseGesamt!B28</f>
        <v>Schwertberg</v>
      </c>
      <c r="C29" s="115">
        <f>ErgebnisseGesamt!AE28</f>
        <v>53.45</v>
      </c>
      <c r="D29" s="116">
        <f>ErgebnisseGesamt!AG28</f>
        <v>0.68</v>
      </c>
      <c r="E29" s="117">
        <f>ErgebnisseGesamt!AH28</f>
        <v>99.32</v>
      </c>
      <c r="F29" s="115">
        <f>ErgebnisseGesamt!AI28</f>
        <v>76.709999999999994</v>
      </c>
      <c r="G29" s="116">
        <f>ErgebnisseGesamt!AJ28</f>
        <v>7.53</v>
      </c>
      <c r="H29" s="116">
        <f>ErgebnisseGesamt!AK28</f>
        <v>0.68</v>
      </c>
      <c r="I29" s="116">
        <f>ErgebnisseGesamt!AL28</f>
        <v>2.0499999999999998</v>
      </c>
      <c r="J29" s="117">
        <f>ErgebnisseGesamt!AM28</f>
        <v>13.01</v>
      </c>
      <c r="K29" s="115">
        <f>ErgebnisseGesamt!AN28</f>
        <v>-9.33</v>
      </c>
      <c r="L29" s="116">
        <f>ErgebnisseGesamt!AP28</f>
        <v>-0.52</v>
      </c>
      <c r="M29" s="117">
        <f>ErgebnisseGesamt!AQ28</f>
        <v>0.52</v>
      </c>
      <c r="N29" s="115">
        <f>ErgebnisseGesamt!AR28</f>
        <v>0.95</v>
      </c>
      <c r="O29" s="116">
        <f>ErgebnisseGesamt!AS28</f>
        <v>2.69</v>
      </c>
      <c r="P29" s="116">
        <f>ErgebnisseGesamt!AT28</f>
        <v>-3.56</v>
      </c>
      <c r="Q29" s="116">
        <f>ErgebnisseGesamt!AU28</f>
        <v>-6.43</v>
      </c>
      <c r="R29" s="117">
        <f>ErgebnisseGesamt!AV28</f>
        <v>6.35</v>
      </c>
    </row>
    <row r="30" spans="1:18" ht="12.75" customHeight="1" x14ac:dyDescent="0.2">
      <c r="A30" s="10" t="str">
        <f>ErgebnisseGesamt!A29</f>
        <v xml:space="preserve">41125     </v>
      </c>
      <c r="B30" s="21" t="str">
        <f>ErgebnisseGesamt!B29</f>
        <v>Waldhausen im Strudengau</v>
      </c>
      <c r="C30" s="115">
        <f>ErgebnisseGesamt!AE29</f>
        <v>47.03</v>
      </c>
      <c r="D30" s="116">
        <f>ErgebnisseGesamt!AG29</f>
        <v>1.58</v>
      </c>
      <c r="E30" s="117">
        <f>ErgebnisseGesamt!AH29</f>
        <v>98.42</v>
      </c>
      <c r="F30" s="115">
        <f>ErgebnisseGesamt!AI29</f>
        <v>67.069999999999993</v>
      </c>
      <c r="G30" s="116">
        <f>ErgebnisseGesamt!AJ29</f>
        <v>17.670000000000002</v>
      </c>
      <c r="H30" s="116">
        <f>ErgebnisseGesamt!AK29</f>
        <v>1.61</v>
      </c>
      <c r="I30" s="116">
        <f>ErgebnisseGesamt!AL29</f>
        <v>10.84</v>
      </c>
      <c r="J30" s="117">
        <f>ErgebnisseGesamt!AM29</f>
        <v>2.81</v>
      </c>
      <c r="K30" s="115">
        <f>ErgebnisseGesamt!AN29</f>
        <v>-17.18</v>
      </c>
      <c r="L30" s="116">
        <f>ErgebnisseGesamt!AP29</f>
        <v>-1.7</v>
      </c>
      <c r="M30" s="117">
        <f>ErgebnisseGesamt!AQ29</f>
        <v>1.7</v>
      </c>
      <c r="N30" s="115">
        <f>ErgebnisseGesamt!AR29</f>
        <v>-7.23</v>
      </c>
      <c r="O30" s="116">
        <f>ErgebnisseGesamt!AS29</f>
        <v>11.46</v>
      </c>
      <c r="P30" s="116">
        <f>ErgebnisseGesamt!AT29</f>
        <v>-3.2</v>
      </c>
      <c r="Q30" s="116">
        <f>ErgebnisseGesamt!AU29</f>
        <v>0.11</v>
      </c>
      <c r="R30" s="117">
        <f>ErgebnisseGesamt!AV29</f>
        <v>-1.1399999999999999</v>
      </c>
    </row>
    <row r="31" spans="1:18" ht="12.75" customHeight="1" x14ac:dyDescent="0.2">
      <c r="A31" s="10" t="str">
        <f>ErgebnisseGesamt!A30</f>
        <v xml:space="preserve">41126     </v>
      </c>
      <c r="B31" s="21" t="str">
        <f>ErgebnisseGesamt!B30</f>
        <v>Windhaag bei Perg</v>
      </c>
      <c r="C31" s="115">
        <f>ErgebnisseGesamt!AE30</f>
        <v>52.46</v>
      </c>
      <c r="D31" s="116">
        <f>ErgebnisseGesamt!AG30</f>
        <v>1.34</v>
      </c>
      <c r="E31" s="117">
        <f>ErgebnisseGesamt!AH30</f>
        <v>98.66</v>
      </c>
      <c r="F31" s="115">
        <f>ErgebnisseGesamt!AI30</f>
        <v>61.9</v>
      </c>
      <c r="G31" s="116">
        <f>ErgebnisseGesamt!AJ30</f>
        <v>28.57</v>
      </c>
      <c r="H31" s="116">
        <f>ErgebnisseGesamt!AK30</f>
        <v>1.36</v>
      </c>
      <c r="I31" s="116">
        <f>ErgebnisseGesamt!AL30</f>
        <v>6.8</v>
      </c>
      <c r="J31" s="117">
        <f>ErgebnisseGesamt!AM30</f>
        <v>1.36</v>
      </c>
      <c r="K31" s="115">
        <f>ErgebnisseGesamt!AN30</f>
        <v>-10.73</v>
      </c>
      <c r="L31" s="116">
        <f>ErgebnisseGesamt!AP30</f>
        <v>-0.31</v>
      </c>
      <c r="M31" s="117">
        <f>ErgebnisseGesamt!AQ30</f>
        <v>0.31</v>
      </c>
      <c r="N31" s="115">
        <f>ErgebnisseGesamt!AR30</f>
        <v>3.8</v>
      </c>
      <c r="O31" s="116">
        <f>ErgebnisseGesamt!AS30</f>
        <v>2.31</v>
      </c>
      <c r="P31" s="116">
        <f>ErgebnisseGesamt!AT30</f>
        <v>-2.5499999999999998</v>
      </c>
      <c r="Q31" s="116">
        <f>ErgebnisseGesamt!AU30</f>
        <v>1.22</v>
      </c>
      <c r="R31" s="117">
        <f>ErgebnisseGesamt!AV30</f>
        <v>-4.78</v>
      </c>
    </row>
    <row r="32" spans="1:18" ht="12.75" customHeight="1" x14ac:dyDescent="0.2">
      <c r="A32" s="76" t="str">
        <f>ErgebnisseGesamt!A4</f>
        <v xml:space="preserve">411       </v>
      </c>
      <c r="B32" s="77" t="str">
        <f>ErgebnisseGesamt!B4</f>
        <v>Bezirk Perg</v>
      </c>
      <c r="C32" s="118">
        <f>ErgebnisseGesamt!AE4</f>
        <v>52.82</v>
      </c>
      <c r="D32" s="119">
        <f>ErgebnisseGesamt!AG4</f>
        <v>1.21</v>
      </c>
      <c r="E32" s="120">
        <f>ErgebnisseGesamt!AH4</f>
        <v>98.79</v>
      </c>
      <c r="F32" s="118">
        <f>ErgebnisseGesamt!AI4</f>
        <v>67.44</v>
      </c>
      <c r="G32" s="119">
        <f>ErgebnisseGesamt!AJ4</f>
        <v>16.38</v>
      </c>
      <c r="H32" s="119">
        <f>ErgebnisseGesamt!AK4</f>
        <v>2.98</v>
      </c>
      <c r="I32" s="119">
        <f>ErgebnisseGesamt!AL4</f>
        <v>7.59</v>
      </c>
      <c r="J32" s="120">
        <f>ErgebnisseGesamt!AM4</f>
        <v>5.6</v>
      </c>
      <c r="K32" s="118">
        <f>ErgebnisseGesamt!AN4</f>
        <v>-8.5500000000000007</v>
      </c>
      <c r="L32" s="119">
        <f>ErgebnisseGesamt!AP4</f>
        <v>-1.38</v>
      </c>
      <c r="M32" s="120">
        <f>ErgebnisseGesamt!AQ4</f>
        <v>1.38</v>
      </c>
      <c r="N32" s="118">
        <f>ErgebnisseGesamt!AR4</f>
        <v>-1.69</v>
      </c>
      <c r="O32" s="119">
        <f>ErgebnisseGesamt!AS4</f>
        <v>4.2300000000000004</v>
      </c>
      <c r="P32" s="119">
        <f>ErgebnisseGesamt!AT4</f>
        <v>-1.61</v>
      </c>
      <c r="Q32" s="119">
        <f>ErgebnisseGesamt!AU4</f>
        <v>-2.27</v>
      </c>
      <c r="R32" s="120">
        <f>ErgebnisseGesamt!AV4</f>
        <v>1.33</v>
      </c>
    </row>
    <row r="33" spans="1:18" x14ac:dyDescent="0.2">
      <c r="A33" s="127"/>
      <c r="B33" s="126"/>
      <c r="C33" s="81"/>
      <c r="D33" s="81"/>
      <c r="E33" s="81"/>
      <c r="F33" s="81"/>
      <c r="G33" s="46"/>
      <c r="H33" s="46"/>
      <c r="I33" s="46"/>
      <c r="J33" s="46"/>
      <c r="K33" s="81"/>
      <c r="L33" s="81"/>
      <c r="M33" s="81"/>
      <c r="N33" s="81"/>
      <c r="O33" s="81"/>
      <c r="P33" s="81"/>
      <c r="Q33" s="81"/>
      <c r="R33" s="82"/>
    </row>
    <row r="34" spans="1:18" x14ac:dyDescent="0.2">
      <c r="A34" s="84"/>
      <c r="B34" s="53" t="s">
        <v>10</v>
      </c>
      <c r="C34" s="54"/>
      <c r="D34" s="55" t="s">
        <v>11</v>
      </c>
      <c r="E34" s="83" t="s">
        <v>12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50"/>
    </row>
    <row r="35" spans="1:18" x14ac:dyDescent="0.2">
      <c r="A35" s="57">
        <f>'Stimmen und Mandate'!A36</f>
        <v>26</v>
      </c>
      <c r="B35" s="58" t="s">
        <v>13</v>
      </c>
      <c r="C35" s="59" t="s">
        <v>14</v>
      </c>
      <c r="D35" s="59">
        <f>'Stimmen und Mandate'!D36</f>
        <v>26</v>
      </c>
      <c r="E35" s="61">
        <f>'Stimmen und Mandate'!E36</f>
        <v>100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50"/>
    </row>
    <row r="36" spans="1:18" x14ac:dyDescent="0.2">
      <c r="A36" s="62">
        <f>'Stimmen und Mandate'!A37</f>
        <v>8480</v>
      </c>
      <c r="B36" s="63" t="s">
        <v>15</v>
      </c>
      <c r="C36" s="64" t="s">
        <v>14</v>
      </c>
      <c r="D36" s="65">
        <f>'Stimmen und Mandate'!D37</f>
        <v>8480</v>
      </c>
      <c r="E36" s="66">
        <f>'Stimmen und Mandate'!E37</f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32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3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3" t="str">
        <f>ErgebnisseGesamt!B4&amp;" - endgültiges Ergebnis"</f>
        <v>Bezirk Perg - endgültiges Ergebnis</v>
      </c>
      <c r="B2" s="5"/>
    </row>
    <row r="3" spans="1:25" customFormat="1" ht="12.75" x14ac:dyDescent="0.2">
      <c r="A3" s="5"/>
      <c r="B3" s="5"/>
    </row>
    <row r="4" spans="1:25" s="108" customFormat="1" ht="12.75" customHeight="1" x14ac:dyDescent="0.2">
      <c r="A4" s="156"/>
      <c r="B4" s="158"/>
      <c r="C4" s="156" t="str">
        <f>"Landwirtschaftskammerwahl " &amp; YEAR(ErgebnisseGesamt!CG4)-6 &amp; " - Stimmen"</f>
        <v>Landwirtschaftskammerwahl 2015 - Stimmen</v>
      </c>
      <c r="D4" s="157"/>
      <c r="E4" s="157"/>
      <c r="F4" s="157"/>
      <c r="G4" s="157"/>
      <c r="H4" s="157"/>
      <c r="I4" s="157"/>
      <c r="J4" s="157"/>
      <c r="K4" s="157"/>
      <c r="L4" s="156" t="s">
        <v>20</v>
      </c>
      <c r="M4" s="157"/>
      <c r="N4" s="157"/>
      <c r="O4" s="157"/>
      <c r="P4" s="157"/>
      <c r="Q4" s="158"/>
      <c r="R4" s="156" t="str">
        <f>"Landwirtschaftskammerwahl " &amp; YEAR(ErgebnisseGesamt!CG4)-6 &amp; " - Stimmanteile"</f>
        <v>Landwirtschaftskammerwahl 2015 - Stimmanteile</v>
      </c>
      <c r="S4" s="157"/>
      <c r="T4" s="157"/>
      <c r="U4" s="157"/>
      <c r="V4" s="157"/>
      <c r="W4" s="157"/>
      <c r="X4" s="157"/>
      <c r="Y4" s="158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6" t="s">
        <v>1</v>
      </c>
      <c r="E5" s="91" t="s">
        <v>2</v>
      </c>
      <c r="F5" s="96" t="s">
        <v>3</v>
      </c>
      <c r="G5" s="102" t="s">
        <v>46</v>
      </c>
      <c r="H5" s="17" t="s">
        <v>45</v>
      </c>
      <c r="I5" s="17" t="s">
        <v>4</v>
      </c>
      <c r="J5" s="17" t="s">
        <v>5</v>
      </c>
      <c r="K5" s="103" t="s">
        <v>6</v>
      </c>
      <c r="L5" s="156" t="s">
        <v>20</v>
      </c>
      <c r="M5" s="157"/>
      <c r="N5" s="157"/>
      <c r="O5" s="157"/>
      <c r="P5" s="157"/>
      <c r="Q5" s="158"/>
      <c r="R5" s="105" t="s">
        <v>39</v>
      </c>
      <c r="S5" s="18" t="s">
        <v>2</v>
      </c>
      <c r="T5" s="92" t="s">
        <v>3</v>
      </c>
      <c r="U5" s="105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41101     </v>
      </c>
      <c r="B6" s="94" t="str">
        <f>ErgebnisseGesamt!B5</f>
        <v>Allerheiligen im Mühlkreis</v>
      </c>
      <c r="C6" s="24">
        <f>ErgebnisseGesamt!BG5</f>
        <v>312</v>
      </c>
      <c r="D6" s="25">
        <f>ErgebnisseGesamt!BI5</f>
        <v>183</v>
      </c>
      <c r="E6" s="24">
        <f>ErgebnisseGesamt!BK5</f>
        <v>9</v>
      </c>
      <c r="F6" s="25">
        <f>ErgebnisseGesamt!BL5</f>
        <v>174</v>
      </c>
      <c r="G6" s="24">
        <f>ErgebnisseGesamt!BM5</f>
        <v>100</v>
      </c>
      <c r="H6" s="12">
        <f>ErgebnisseGesamt!BN5</f>
        <v>30</v>
      </c>
      <c r="I6" s="12">
        <f>ErgebnisseGesamt!BO5</f>
        <v>9</v>
      </c>
      <c r="J6" s="12">
        <f>ErgebnisseGesamt!BP5</f>
        <v>24</v>
      </c>
      <c r="K6" s="25">
        <f>ErgebnisseGesamt!BQ5</f>
        <v>11</v>
      </c>
      <c r="L6" s="152">
        <f>ErgebnisseGesamt!BR5</f>
        <v>7</v>
      </c>
      <c r="M6" s="90">
        <f>ErgebnisseGesamt!BS5</f>
        <v>5</v>
      </c>
      <c r="N6" s="90">
        <f>ErgebnisseGesamt!BT5</f>
        <v>1</v>
      </c>
      <c r="O6" s="90">
        <f>ErgebnisseGesamt!BU5</f>
        <v>0</v>
      </c>
      <c r="P6" s="90">
        <f>ErgebnisseGesamt!BV5</f>
        <v>1</v>
      </c>
      <c r="Q6" s="97">
        <f>ErgebnisseGesamt!BW5</f>
        <v>0</v>
      </c>
      <c r="R6" s="71">
        <f>ErgebnisseGesamt!BX5</f>
        <v>58.65</v>
      </c>
      <c r="S6" s="72">
        <f>ErgebnisseGesamt!BZ5</f>
        <v>4.92</v>
      </c>
      <c r="T6" s="73">
        <f>ErgebnisseGesamt!CA5</f>
        <v>95.08</v>
      </c>
      <c r="U6" s="71">
        <f>ErgebnisseGesamt!CB5</f>
        <v>57.47</v>
      </c>
      <c r="V6" s="72">
        <f>ErgebnisseGesamt!CC5</f>
        <v>17.239999999999998</v>
      </c>
      <c r="W6" s="72">
        <f>ErgebnisseGesamt!CD5</f>
        <v>5.17</v>
      </c>
      <c r="X6" s="90">
        <f>ErgebnisseGesamt!CE5</f>
        <v>13.79</v>
      </c>
      <c r="Y6" s="73">
        <f>ErgebnisseGesamt!CF5</f>
        <v>6.32</v>
      </c>
    </row>
    <row r="7" spans="1:25" ht="12.75" customHeight="1" x14ac:dyDescent="0.2">
      <c r="A7" s="86" t="str">
        <f>ErgebnisseGesamt!A6</f>
        <v xml:space="preserve">41102     </v>
      </c>
      <c r="B7" s="95" t="str">
        <f>ErgebnisseGesamt!B6</f>
        <v>Arbing</v>
      </c>
      <c r="C7" s="24">
        <f>ErgebnisseGesamt!BG6</f>
        <v>227</v>
      </c>
      <c r="D7" s="27">
        <f>ErgebnisseGesamt!BI6</f>
        <v>143</v>
      </c>
      <c r="E7" s="26">
        <f>ErgebnisseGesamt!BK6</f>
        <v>3</v>
      </c>
      <c r="F7" s="27">
        <f>ErgebnisseGesamt!BL6</f>
        <v>140</v>
      </c>
      <c r="G7" s="26">
        <f>ErgebnisseGesamt!BM6</f>
        <v>93</v>
      </c>
      <c r="H7" s="7">
        <f>ErgebnisseGesamt!BN6</f>
        <v>24</v>
      </c>
      <c r="I7" s="7">
        <f>ErgebnisseGesamt!BO6</f>
        <v>2</v>
      </c>
      <c r="J7" s="7">
        <f>ErgebnisseGesamt!BP6</f>
        <v>9</v>
      </c>
      <c r="K7" s="27">
        <f>ErgebnisseGesamt!BQ6</f>
        <v>12</v>
      </c>
      <c r="L7" s="104">
        <f>ErgebnisseGesamt!BR6</f>
        <v>7</v>
      </c>
      <c r="M7" s="85">
        <f>ErgebnisseGesamt!BS6</f>
        <v>6</v>
      </c>
      <c r="N7" s="85">
        <f>ErgebnisseGesamt!BT6</f>
        <v>1</v>
      </c>
      <c r="O7" s="85">
        <f>ErgebnisseGesamt!BU6</f>
        <v>0</v>
      </c>
      <c r="P7" s="85">
        <f>ErgebnisseGesamt!BV6</f>
        <v>0</v>
      </c>
      <c r="Q7" s="98">
        <f>ErgebnisseGesamt!BW6</f>
        <v>0</v>
      </c>
      <c r="R7" s="69">
        <f>ErgebnisseGesamt!BX6</f>
        <v>63</v>
      </c>
      <c r="S7" s="67">
        <f>ErgebnisseGesamt!BZ6</f>
        <v>2.1</v>
      </c>
      <c r="T7" s="68">
        <f>ErgebnisseGesamt!CA6</f>
        <v>97.9</v>
      </c>
      <c r="U7" s="69">
        <f>ErgebnisseGesamt!CB6</f>
        <v>66.430000000000007</v>
      </c>
      <c r="V7" s="67">
        <f>ErgebnisseGesamt!CC6</f>
        <v>17.14</v>
      </c>
      <c r="W7" s="67">
        <f>ErgebnisseGesamt!CD6</f>
        <v>1.43</v>
      </c>
      <c r="X7" s="85">
        <f>ErgebnisseGesamt!CE6</f>
        <v>6.43</v>
      </c>
      <c r="Y7" s="68">
        <f>ErgebnisseGesamt!CF6</f>
        <v>8.57</v>
      </c>
    </row>
    <row r="8" spans="1:25" ht="12.75" customHeight="1" x14ac:dyDescent="0.2">
      <c r="A8" s="86" t="str">
        <f>ErgebnisseGesamt!A7</f>
        <v xml:space="preserve">41103     </v>
      </c>
      <c r="B8" s="95" t="str">
        <f>ErgebnisseGesamt!B7</f>
        <v>Baumgartenberg</v>
      </c>
      <c r="C8" s="24">
        <f>ErgebnisseGesamt!BG7</f>
        <v>233</v>
      </c>
      <c r="D8" s="27">
        <f>ErgebnisseGesamt!BI7</f>
        <v>150</v>
      </c>
      <c r="E8" s="26">
        <f>ErgebnisseGesamt!BK7</f>
        <v>1</v>
      </c>
      <c r="F8" s="27">
        <f>ErgebnisseGesamt!BL7</f>
        <v>149</v>
      </c>
      <c r="G8" s="26">
        <f>ErgebnisseGesamt!BM7</f>
        <v>107</v>
      </c>
      <c r="H8" s="7">
        <f>ErgebnisseGesamt!BN7</f>
        <v>15</v>
      </c>
      <c r="I8" s="7">
        <f>ErgebnisseGesamt!BO7</f>
        <v>13</v>
      </c>
      <c r="J8" s="7">
        <f>ErgebnisseGesamt!BP7</f>
        <v>7</v>
      </c>
      <c r="K8" s="27">
        <f>ErgebnisseGesamt!BQ7</f>
        <v>7</v>
      </c>
      <c r="L8" s="104">
        <f>ErgebnisseGesamt!BR7</f>
        <v>7</v>
      </c>
      <c r="M8" s="85">
        <f>ErgebnisseGesamt!BS7</f>
        <v>7</v>
      </c>
      <c r="N8" s="85">
        <f>ErgebnisseGesamt!BT7</f>
        <v>0</v>
      </c>
      <c r="O8" s="85">
        <f>ErgebnisseGesamt!BU7</f>
        <v>0</v>
      </c>
      <c r="P8" s="85">
        <f>ErgebnisseGesamt!BV7</f>
        <v>0</v>
      </c>
      <c r="Q8" s="98">
        <f>ErgebnisseGesamt!BW7</f>
        <v>0</v>
      </c>
      <c r="R8" s="69">
        <f>ErgebnisseGesamt!BX7</f>
        <v>64.38</v>
      </c>
      <c r="S8" s="67">
        <f>ErgebnisseGesamt!BZ7</f>
        <v>0.67</v>
      </c>
      <c r="T8" s="68">
        <f>ErgebnisseGesamt!CA7</f>
        <v>99.33</v>
      </c>
      <c r="U8" s="69">
        <f>ErgebnisseGesamt!CB7</f>
        <v>71.81</v>
      </c>
      <c r="V8" s="67">
        <f>ErgebnisseGesamt!CC7</f>
        <v>10.07</v>
      </c>
      <c r="W8" s="67">
        <f>ErgebnisseGesamt!CD7</f>
        <v>8.7200000000000006</v>
      </c>
      <c r="X8" s="85">
        <f>ErgebnisseGesamt!CE7</f>
        <v>4.7</v>
      </c>
      <c r="Y8" s="68">
        <f>ErgebnisseGesamt!CF7</f>
        <v>4.7</v>
      </c>
    </row>
    <row r="9" spans="1:25" ht="12.75" customHeight="1" x14ac:dyDescent="0.2">
      <c r="A9" s="86" t="str">
        <f>ErgebnisseGesamt!A8</f>
        <v xml:space="preserve">41104     </v>
      </c>
      <c r="B9" s="95" t="str">
        <f>ErgebnisseGesamt!B8</f>
        <v>Dimbach</v>
      </c>
      <c r="C9" s="24">
        <f>ErgebnisseGesamt!BG8</f>
        <v>407</v>
      </c>
      <c r="D9" s="27">
        <f>ErgebnisseGesamt!BI8</f>
        <v>279</v>
      </c>
      <c r="E9" s="26">
        <f>ErgebnisseGesamt!BK8</f>
        <v>14</v>
      </c>
      <c r="F9" s="27">
        <f>ErgebnisseGesamt!BL8</f>
        <v>265</v>
      </c>
      <c r="G9" s="26">
        <f>ErgebnisseGesamt!BM8</f>
        <v>131</v>
      </c>
      <c r="H9" s="7">
        <f>ErgebnisseGesamt!BN8</f>
        <v>33</v>
      </c>
      <c r="I9" s="7">
        <f>ErgebnisseGesamt!BO8</f>
        <v>8</v>
      </c>
      <c r="J9" s="7">
        <f>ErgebnisseGesamt!BP8</f>
        <v>80</v>
      </c>
      <c r="K9" s="27">
        <f>ErgebnisseGesamt!BQ8</f>
        <v>13</v>
      </c>
      <c r="L9" s="104">
        <f>ErgebnisseGesamt!BR8</f>
        <v>9</v>
      </c>
      <c r="M9" s="85">
        <f>ErgebnisseGesamt!BS8</f>
        <v>5</v>
      </c>
      <c r="N9" s="85">
        <f>ErgebnisseGesamt!BT8</f>
        <v>1</v>
      </c>
      <c r="O9" s="85">
        <f>ErgebnisseGesamt!BU8</f>
        <v>0</v>
      </c>
      <c r="P9" s="85">
        <f>ErgebnisseGesamt!BV8</f>
        <v>3</v>
      </c>
      <c r="Q9" s="98">
        <f>ErgebnisseGesamt!BW8</f>
        <v>0</v>
      </c>
      <c r="R9" s="69">
        <f>ErgebnisseGesamt!BX8</f>
        <v>68.55</v>
      </c>
      <c r="S9" s="67">
        <f>ErgebnisseGesamt!BZ8</f>
        <v>5.0199999999999996</v>
      </c>
      <c r="T9" s="68">
        <f>ErgebnisseGesamt!CA8</f>
        <v>94.98</v>
      </c>
      <c r="U9" s="69">
        <f>ErgebnisseGesamt!CB8</f>
        <v>49.43</v>
      </c>
      <c r="V9" s="67">
        <f>ErgebnisseGesamt!CC8</f>
        <v>12.45</v>
      </c>
      <c r="W9" s="67">
        <f>ErgebnisseGesamt!CD8</f>
        <v>3.02</v>
      </c>
      <c r="X9" s="85">
        <f>ErgebnisseGesamt!CE8</f>
        <v>30.19</v>
      </c>
      <c r="Y9" s="68">
        <f>ErgebnisseGesamt!CF8</f>
        <v>4.91</v>
      </c>
    </row>
    <row r="10" spans="1:25" ht="12.75" customHeight="1" x14ac:dyDescent="0.2">
      <c r="A10" s="86" t="str">
        <f>ErgebnisseGesamt!A9</f>
        <v xml:space="preserve">41105     </v>
      </c>
      <c r="B10" s="95" t="str">
        <f>ErgebnisseGesamt!B9</f>
        <v>Grein</v>
      </c>
      <c r="C10" s="24">
        <f>ErgebnisseGesamt!BG9</f>
        <v>256</v>
      </c>
      <c r="D10" s="27">
        <f>ErgebnisseGesamt!BI9</f>
        <v>129</v>
      </c>
      <c r="E10" s="26">
        <f>ErgebnisseGesamt!BK9</f>
        <v>1</v>
      </c>
      <c r="F10" s="27">
        <f>ErgebnisseGesamt!BL9</f>
        <v>128</v>
      </c>
      <c r="G10" s="26">
        <f>ErgebnisseGesamt!BM9</f>
        <v>92</v>
      </c>
      <c r="H10" s="7">
        <f>ErgebnisseGesamt!BN9</f>
        <v>8</v>
      </c>
      <c r="I10" s="7">
        <f>ErgebnisseGesamt!BO9</f>
        <v>8</v>
      </c>
      <c r="J10" s="7">
        <f>ErgebnisseGesamt!BP9</f>
        <v>14</v>
      </c>
      <c r="K10" s="27">
        <f>ErgebnisseGesamt!BQ9</f>
        <v>6</v>
      </c>
      <c r="L10" s="104">
        <f>ErgebnisseGesamt!BR9</f>
        <v>7</v>
      </c>
      <c r="M10" s="85">
        <f>ErgebnisseGesamt!BS9</f>
        <v>6</v>
      </c>
      <c r="N10" s="85">
        <f>ErgebnisseGesamt!BT9</f>
        <v>0</v>
      </c>
      <c r="O10" s="85">
        <f>ErgebnisseGesamt!BU9</f>
        <v>0</v>
      </c>
      <c r="P10" s="85">
        <f>ErgebnisseGesamt!BV9</f>
        <v>1</v>
      </c>
      <c r="Q10" s="98">
        <f>ErgebnisseGesamt!BW9</f>
        <v>0</v>
      </c>
      <c r="R10" s="69">
        <f>ErgebnisseGesamt!BX9</f>
        <v>50.39</v>
      </c>
      <c r="S10" s="67">
        <f>ErgebnisseGesamt!BZ9</f>
        <v>0.78</v>
      </c>
      <c r="T10" s="68">
        <f>ErgebnisseGesamt!CA9</f>
        <v>99.22</v>
      </c>
      <c r="U10" s="69">
        <f>ErgebnisseGesamt!CB9</f>
        <v>71.88</v>
      </c>
      <c r="V10" s="67">
        <f>ErgebnisseGesamt!CC9</f>
        <v>6.25</v>
      </c>
      <c r="W10" s="67">
        <f>ErgebnisseGesamt!CD9</f>
        <v>6.25</v>
      </c>
      <c r="X10" s="85">
        <f>ErgebnisseGesamt!CE9</f>
        <v>10.94</v>
      </c>
      <c r="Y10" s="68">
        <f>ErgebnisseGesamt!CF9</f>
        <v>4.6900000000000004</v>
      </c>
    </row>
    <row r="11" spans="1:25" ht="12.75" customHeight="1" x14ac:dyDescent="0.2">
      <c r="A11" s="86" t="str">
        <f>ErgebnisseGesamt!A10</f>
        <v xml:space="preserve">41106     </v>
      </c>
      <c r="B11" s="95" t="str">
        <f>ErgebnisseGesamt!B10</f>
        <v>Katsdorf</v>
      </c>
      <c r="C11" s="24">
        <f>ErgebnisseGesamt!BG10</f>
        <v>218</v>
      </c>
      <c r="D11" s="27">
        <f>ErgebnisseGesamt!BI10</f>
        <v>138</v>
      </c>
      <c r="E11" s="26">
        <f>ErgebnisseGesamt!BK10</f>
        <v>3</v>
      </c>
      <c r="F11" s="27">
        <f>ErgebnisseGesamt!BL10</f>
        <v>135</v>
      </c>
      <c r="G11" s="26">
        <f>ErgebnisseGesamt!BM10</f>
        <v>101</v>
      </c>
      <c r="H11" s="7">
        <f>ErgebnisseGesamt!BN10</f>
        <v>17</v>
      </c>
      <c r="I11" s="7">
        <f>ErgebnisseGesamt!BO10</f>
        <v>7</v>
      </c>
      <c r="J11" s="7">
        <f>ErgebnisseGesamt!BP10</f>
        <v>4</v>
      </c>
      <c r="K11" s="27">
        <f>ErgebnisseGesamt!BQ10</f>
        <v>6</v>
      </c>
      <c r="L11" s="104">
        <f>ErgebnisseGesamt!BR10</f>
        <v>7</v>
      </c>
      <c r="M11" s="85">
        <f>ErgebnisseGesamt!BS10</f>
        <v>6</v>
      </c>
      <c r="N11" s="85">
        <f>ErgebnisseGesamt!BT10</f>
        <v>1</v>
      </c>
      <c r="O11" s="85">
        <f>ErgebnisseGesamt!BU10</f>
        <v>0</v>
      </c>
      <c r="P11" s="85">
        <f>ErgebnisseGesamt!BV10</f>
        <v>0</v>
      </c>
      <c r="Q11" s="98">
        <f>ErgebnisseGesamt!BW10</f>
        <v>0</v>
      </c>
      <c r="R11" s="69">
        <f>ErgebnisseGesamt!BX10</f>
        <v>63.3</v>
      </c>
      <c r="S11" s="67">
        <f>ErgebnisseGesamt!BZ10</f>
        <v>2.17</v>
      </c>
      <c r="T11" s="68">
        <f>ErgebnisseGesamt!CA10</f>
        <v>97.83</v>
      </c>
      <c r="U11" s="69">
        <f>ErgebnisseGesamt!CB10</f>
        <v>74.81</v>
      </c>
      <c r="V11" s="67">
        <f>ErgebnisseGesamt!CC10</f>
        <v>12.59</v>
      </c>
      <c r="W11" s="67">
        <f>ErgebnisseGesamt!CD10</f>
        <v>5.19</v>
      </c>
      <c r="X11" s="85">
        <f>ErgebnisseGesamt!CE10</f>
        <v>2.96</v>
      </c>
      <c r="Y11" s="68">
        <f>ErgebnisseGesamt!CF10</f>
        <v>4.4400000000000004</v>
      </c>
    </row>
    <row r="12" spans="1:25" ht="12.75" customHeight="1" x14ac:dyDescent="0.2">
      <c r="A12" s="86" t="str">
        <f>ErgebnisseGesamt!A11</f>
        <v xml:space="preserve">41107     </v>
      </c>
      <c r="B12" s="95" t="str">
        <f>ErgebnisseGesamt!B11</f>
        <v>Klam</v>
      </c>
      <c r="C12" s="24">
        <f>ErgebnisseGesamt!BG11</f>
        <v>128</v>
      </c>
      <c r="D12" s="27">
        <f>ErgebnisseGesamt!BI11</f>
        <v>94</v>
      </c>
      <c r="E12" s="26">
        <f>ErgebnisseGesamt!BK11</f>
        <v>0</v>
      </c>
      <c r="F12" s="27">
        <f>ErgebnisseGesamt!BL11</f>
        <v>94</v>
      </c>
      <c r="G12" s="26">
        <f>ErgebnisseGesamt!BM11</f>
        <v>73</v>
      </c>
      <c r="H12" s="7">
        <f>ErgebnisseGesamt!BN11</f>
        <v>9</v>
      </c>
      <c r="I12" s="7">
        <f>ErgebnisseGesamt!BO11</f>
        <v>3</v>
      </c>
      <c r="J12" s="7">
        <f>ErgebnisseGesamt!BP11</f>
        <v>3</v>
      </c>
      <c r="K12" s="27">
        <f>ErgebnisseGesamt!BQ11</f>
        <v>6</v>
      </c>
      <c r="L12" s="104">
        <f>ErgebnisseGesamt!BR11</f>
        <v>7</v>
      </c>
      <c r="M12" s="85">
        <f>ErgebnisseGesamt!BS11</f>
        <v>7</v>
      </c>
      <c r="N12" s="85">
        <f>ErgebnisseGesamt!BT11</f>
        <v>0</v>
      </c>
      <c r="O12" s="85">
        <f>ErgebnisseGesamt!BU11</f>
        <v>0</v>
      </c>
      <c r="P12" s="85">
        <f>ErgebnisseGesamt!BV11</f>
        <v>0</v>
      </c>
      <c r="Q12" s="98">
        <f>ErgebnisseGesamt!BW11</f>
        <v>0</v>
      </c>
      <c r="R12" s="69">
        <f>ErgebnisseGesamt!BX11</f>
        <v>73.44</v>
      </c>
      <c r="S12" s="67">
        <f>ErgebnisseGesamt!BZ11</f>
        <v>0</v>
      </c>
      <c r="T12" s="68">
        <f>ErgebnisseGesamt!CA11</f>
        <v>100</v>
      </c>
      <c r="U12" s="69">
        <f>ErgebnisseGesamt!CB11</f>
        <v>77.66</v>
      </c>
      <c r="V12" s="67">
        <f>ErgebnisseGesamt!CC11</f>
        <v>9.57</v>
      </c>
      <c r="W12" s="67">
        <f>ErgebnisseGesamt!CD11</f>
        <v>3.19</v>
      </c>
      <c r="X12" s="85">
        <f>ErgebnisseGesamt!CE11</f>
        <v>3.19</v>
      </c>
      <c r="Y12" s="68">
        <f>ErgebnisseGesamt!CF11</f>
        <v>6.38</v>
      </c>
    </row>
    <row r="13" spans="1:25" ht="12.75" customHeight="1" x14ac:dyDescent="0.2">
      <c r="A13" s="86" t="str">
        <f>ErgebnisseGesamt!A12</f>
        <v xml:space="preserve">41108     </v>
      </c>
      <c r="B13" s="95" t="str">
        <f>ErgebnisseGesamt!B12</f>
        <v>Bad Kreuzen</v>
      </c>
      <c r="C13" s="24">
        <f>ErgebnisseGesamt!BG12</f>
        <v>625</v>
      </c>
      <c r="D13" s="27">
        <f>ErgebnisseGesamt!BI12</f>
        <v>325</v>
      </c>
      <c r="E13" s="26">
        <f>ErgebnisseGesamt!BK12</f>
        <v>8</v>
      </c>
      <c r="F13" s="27">
        <f>ErgebnisseGesamt!BL12</f>
        <v>317</v>
      </c>
      <c r="G13" s="26">
        <f>ErgebnisseGesamt!BM12</f>
        <v>245</v>
      </c>
      <c r="H13" s="7">
        <f>ErgebnisseGesamt!BN12</f>
        <v>48</v>
      </c>
      <c r="I13" s="7">
        <f>ErgebnisseGesamt!BO12</f>
        <v>12</v>
      </c>
      <c r="J13" s="7">
        <f>ErgebnisseGesamt!BP12</f>
        <v>5</v>
      </c>
      <c r="K13" s="27">
        <f>ErgebnisseGesamt!BQ12</f>
        <v>7</v>
      </c>
      <c r="L13" s="104">
        <f>ErgebnisseGesamt!BR12</f>
        <v>11</v>
      </c>
      <c r="M13" s="85">
        <f>ErgebnisseGesamt!BS12</f>
        <v>10</v>
      </c>
      <c r="N13" s="85">
        <f>ErgebnisseGesamt!BT12</f>
        <v>1</v>
      </c>
      <c r="O13" s="85">
        <f>ErgebnisseGesamt!BU12</f>
        <v>0</v>
      </c>
      <c r="P13" s="85">
        <f>ErgebnisseGesamt!BV12</f>
        <v>0</v>
      </c>
      <c r="Q13" s="98">
        <f>ErgebnisseGesamt!BW12</f>
        <v>0</v>
      </c>
      <c r="R13" s="69">
        <f>ErgebnisseGesamt!BX12</f>
        <v>52</v>
      </c>
      <c r="S13" s="67">
        <f>ErgebnisseGesamt!BZ12</f>
        <v>2.46</v>
      </c>
      <c r="T13" s="68">
        <f>ErgebnisseGesamt!CA12</f>
        <v>97.54</v>
      </c>
      <c r="U13" s="69">
        <f>ErgebnisseGesamt!CB12</f>
        <v>77.290000000000006</v>
      </c>
      <c r="V13" s="67">
        <f>ErgebnisseGesamt!CC12</f>
        <v>15.14</v>
      </c>
      <c r="W13" s="67">
        <f>ErgebnisseGesamt!CD12</f>
        <v>3.79</v>
      </c>
      <c r="X13" s="85">
        <f>ErgebnisseGesamt!CE12</f>
        <v>1.58</v>
      </c>
      <c r="Y13" s="68">
        <f>ErgebnisseGesamt!CF12</f>
        <v>2.21</v>
      </c>
    </row>
    <row r="14" spans="1:25" ht="12.75" customHeight="1" x14ac:dyDescent="0.2">
      <c r="A14" s="86" t="str">
        <f>ErgebnisseGesamt!A13</f>
        <v xml:space="preserve">41109     </v>
      </c>
      <c r="B14" s="95" t="str">
        <f>ErgebnisseGesamt!B13</f>
        <v>Langenstein</v>
      </c>
      <c r="C14" s="24">
        <f>ErgebnisseGesamt!BG13</f>
        <v>149</v>
      </c>
      <c r="D14" s="27">
        <f>ErgebnisseGesamt!BI13</f>
        <v>90</v>
      </c>
      <c r="E14" s="26">
        <f>ErgebnisseGesamt!BK13</f>
        <v>1</v>
      </c>
      <c r="F14" s="27">
        <f>ErgebnisseGesamt!BL13</f>
        <v>89</v>
      </c>
      <c r="G14" s="26">
        <f>ErgebnisseGesamt!BM13</f>
        <v>78</v>
      </c>
      <c r="H14" s="7">
        <f>ErgebnisseGesamt!BN13</f>
        <v>5</v>
      </c>
      <c r="I14" s="7">
        <f>ErgebnisseGesamt!BO13</f>
        <v>2</v>
      </c>
      <c r="J14" s="7">
        <f>ErgebnisseGesamt!BP13</f>
        <v>1</v>
      </c>
      <c r="K14" s="27">
        <f>ErgebnisseGesamt!BQ13</f>
        <v>3</v>
      </c>
      <c r="L14" s="104">
        <f>ErgebnisseGesamt!BR13</f>
        <v>7</v>
      </c>
      <c r="M14" s="85">
        <f>ErgebnisseGesamt!BS13</f>
        <v>7</v>
      </c>
      <c r="N14" s="85">
        <f>ErgebnisseGesamt!BT13</f>
        <v>0</v>
      </c>
      <c r="O14" s="85">
        <f>ErgebnisseGesamt!BU13</f>
        <v>0</v>
      </c>
      <c r="P14" s="85">
        <f>ErgebnisseGesamt!BV13</f>
        <v>0</v>
      </c>
      <c r="Q14" s="98">
        <f>ErgebnisseGesamt!BW13</f>
        <v>0</v>
      </c>
      <c r="R14" s="69">
        <f>ErgebnisseGesamt!BX13</f>
        <v>60.4</v>
      </c>
      <c r="S14" s="67">
        <f>ErgebnisseGesamt!BZ13</f>
        <v>1.1100000000000001</v>
      </c>
      <c r="T14" s="68">
        <f>ErgebnisseGesamt!CA13</f>
        <v>98.89</v>
      </c>
      <c r="U14" s="69">
        <f>ErgebnisseGesamt!CB13</f>
        <v>87.64</v>
      </c>
      <c r="V14" s="67">
        <f>ErgebnisseGesamt!CC13</f>
        <v>5.62</v>
      </c>
      <c r="W14" s="67">
        <f>ErgebnisseGesamt!CD13</f>
        <v>2.25</v>
      </c>
      <c r="X14" s="85">
        <f>ErgebnisseGesamt!CE13</f>
        <v>1.1200000000000001</v>
      </c>
      <c r="Y14" s="68">
        <f>ErgebnisseGesamt!CF13</f>
        <v>3.37</v>
      </c>
    </row>
    <row r="15" spans="1:25" ht="12.75" customHeight="1" x14ac:dyDescent="0.2">
      <c r="A15" s="86" t="str">
        <f>ErgebnisseGesamt!A14</f>
        <v xml:space="preserve">41110     </v>
      </c>
      <c r="B15" s="95" t="str">
        <f>ErgebnisseGesamt!B14</f>
        <v>Luftenberg an der Donau</v>
      </c>
      <c r="C15" s="24">
        <f>ErgebnisseGesamt!BG14</f>
        <v>246</v>
      </c>
      <c r="D15" s="27">
        <f>ErgebnisseGesamt!BI14</f>
        <v>159</v>
      </c>
      <c r="E15" s="26">
        <f>ErgebnisseGesamt!BK14</f>
        <v>1</v>
      </c>
      <c r="F15" s="27">
        <f>ErgebnisseGesamt!BL14</f>
        <v>158</v>
      </c>
      <c r="G15" s="26">
        <f>ErgebnisseGesamt!BM14</f>
        <v>100</v>
      </c>
      <c r="H15" s="7">
        <f>ErgebnisseGesamt!BN14</f>
        <v>18</v>
      </c>
      <c r="I15" s="7">
        <f>ErgebnisseGesamt!BO14</f>
        <v>12</v>
      </c>
      <c r="J15" s="7">
        <f>ErgebnisseGesamt!BP14</f>
        <v>27</v>
      </c>
      <c r="K15" s="27">
        <f>ErgebnisseGesamt!BQ14</f>
        <v>1</v>
      </c>
      <c r="L15" s="104">
        <f>ErgebnisseGesamt!BR14</f>
        <v>7</v>
      </c>
      <c r="M15" s="85">
        <f>ErgebnisseGesamt!BS14</f>
        <v>5</v>
      </c>
      <c r="N15" s="85">
        <f>ErgebnisseGesamt!BT14</f>
        <v>1</v>
      </c>
      <c r="O15" s="85">
        <f>ErgebnisseGesamt!BU14</f>
        <v>0</v>
      </c>
      <c r="P15" s="85">
        <f>ErgebnisseGesamt!BV14</f>
        <v>1</v>
      </c>
      <c r="Q15" s="98">
        <f>ErgebnisseGesamt!BW14</f>
        <v>0</v>
      </c>
      <c r="R15" s="69">
        <f>ErgebnisseGesamt!BX14</f>
        <v>64.63</v>
      </c>
      <c r="S15" s="67">
        <f>ErgebnisseGesamt!BZ14</f>
        <v>0.63</v>
      </c>
      <c r="T15" s="68">
        <f>ErgebnisseGesamt!CA14</f>
        <v>99.37</v>
      </c>
      <c r="U15" s="69">
        <f>ErgebnisseGesamt!CB14</f>
        <v>63.29</v>
      </c>
      <c r="V15" s="67">
        <f>ErgebnisseGesamt!CC14</f>
        <v>11.39</v>
      </c>
      <c r="W15" s="67">
        <f>ErgebnisseGesamt!CD14</f>
        <v>7.59</v>
      </c>
      <c r="X15" s="85">
        <f>ErgebnisseGesamt!CE14</f>
        <v>17.09</v>
      </c>
      <c r="Y15" s="68">
        <f>ErgebnisseGesamt!CF14</f>
        <v>0.63</v>
      </c>
    </row>
    <row r="16" spans="1:25" ht="12.75" customHeight="1" x14ac:dyDescent="0.2">
      <c r="A16" s="86" t="str">
        <f>ErgebnisseGesamt!A15</f>
        <v xml:space="preserve">41111     </v>
      </c>
      <c r="B16" s="95" t="str">
        <f>ErgebnisseGesamt!B15</f>
        <v>Mauthausen</v>
      </c>
      <c r="C16" s="24">
        <f>ErgebnisseGesamt!BG15</f>
        <v>220</v>
      </c>
      <c r="D16" s="27">
        <f>ErgebnisseGesamt!BI15</f>
        <v>127</v>
      </c>
      <c r="E16" s="26">
        <f>ErgebnisseGesamt!BK15</f>
        <v>2</v>
      </c>
      <c r="F16" s="27">
        <f>ErgebnisseGesamt!BL15</f>
        <v>125</v>
      </c>
      <c r="G16" s="26">
        <f>ErgebnisseGesamt!BM15</f>
        <v>100</v>
      </c>
      <c r="H16" s="7">
        <f>ErgebnisseGesamt!BN15</f>
        <v>7</v>
      </c>
      <c r="I16" s="7">
        <f>ErgebnisseGesamt!BO15</f>
        <v>4</v>
      </c>
      <c r="J16" s="7">
        <f>ErgebnisseGesamt!BP15</f>
        <v>7</v>
      </c>
      <c r="K16" s="27">
        <f>ErgebnisseGesamt!BQ15</f>
        <v>7</v>
      </c>
      <c r="L16" s="104">
        <f>ErgebnisseGesamt!BR15</f>
        <v>7</v>
      </c>
      <c r="M16" s="85">
        <f>ErgebnisseGesamt!BS15</f>
        <v>7</v>
      </c>
      <c r="N16" s="85">
        <f>ErgebnisseGesamt!BT15</f>
        <v>0</v>
      </c>
      <c r="O16" s="85">
        <f>ErgebnisseGesamt!BU15</f>
        <v>0</v>
      </c>
      <c r="P16" s="85">
        <f>ErgebnisseGesamt!BV15</f>
        <v>0</v>
      </c>
      <c r="Q16" s="98">
        <f>ErgebnisseGesamt!BW15</f>
        <v>0</v>
      </c>
      <c r="R16" s="69">
        <f>ErgebnisseGesamt!BX15</f>
        <v>57.73</v>
      </c>
      <c r="S16" s="67">
        <f>ErgebnisseGesamt!BZ15</f>
        <v>1.57</v>
      </c>
      <c r="T16" s="68">
        <f>ErgebnisseGesamt!CA15</f>
        <v>98.43</v>
      </c>
      <c r="U16" s="69">
        <f>ErgebnisseGesamt!CB15</f>
        <v>80</v>
      </c>
      <c r="V16" s="67">
        <f>ErgebnisseGesamt!CC15</f>
        <v>5.6</v>
      </c>
      <c r="W16" s="67">
        <f>ErgebnisseGesamt!CD15</f>
        <v>3.2</v>
      </c>
      <c r="X16" s="85">
        <f>ErgebnisseGesamt!CE15</f>
        <v>5.6</v>
      </c>
      <c r="Y16" s="68">
        <f>ErgebnisseGesamt!CF15</f>
        <v>5.6</v>
      </c>
    </row>
    <row r="17" spans="1:25" ht="12.75" customHeight="1" x14ac:dyDescent="0.2">
      <c r="A17" s="86" t="str">
        <f>ErgebnisseGesamt!A16</f>
        <v xml:space="preserve">41112     </v>
      </c>
      <c r="B17" s="95" t="str">
        <f>ErgebnisseGesamt!B16</f>
        <v>Mitterkirchen im Machland</v>
      </c>
      <c r="C17" s="24">
        <f>ErgebnisseGesamt!BG16</f>
        <v>399</v>
      </c>
      <c r="D17" s="27">
        <f>ErgebnisseGesamt!BI16</f>
        <v>227</v>
      </c>
      <c r="E17" s="26">
        <f>ErgebnisseGesamt!BK16</f>
        <v>5</v>
      </c>
      <c r="F17" s="27">
        <f>ErgebnisseGesamt!BL16</f>
        <v>222</v>
      </c>
      <c r="G17" s="26">
        <f>ErgebnisseGesamt!BM16</f>
        <v>171</v>
      </c>
      <c r="H17" s="7">
        <f>ErgebnisseGesamt!BN16</f>
        <v>24</v>
      </c>
      <c r="I17" s="7">
        <f>ErgebnisseGesamt!BO16</f>
        <v>3</v>
      </c>
      <c r="J17" s="7">
        <f>ErgebnisseGesamt!BP16</f>
        <v>17</v>
      </c>
      <c r="K17" s="27">
        <f>ErgebnisseGesamt!BQ16</f>
        <v>7</v>
      </c>
      <c r="L17" s="104">
        <f>ErgebnisseGesamt!BR16</f>
        <v>7</v>
      </c>
      <c r="M17" s="85">
        <f>ErgebnisseGesamt!BS16</f>
        <v>7</v>
      </c>
      <c r="N17" s="85">
        <f>ErgebnisseGesamt!BT16</f>
        <v>0</v>
      </c>
      <c r="O17" s="85">
        <f>ErgebnisseGesamt!BU16</f>
        <v>0</v>
      </c>
      <c r="P17" s="85">
        <f>ErgebnisseGesamt!BV16</f>
        <v>0</v>
      </c>
      <c r="Q17" s="98">
        <f>ErgebnisseGesamt!BW16</f>
        <v>0</v>
      </c>
      <c r="R17" s="69">
        <f>ErgebnisseGesamt!BX16</f>
        <v>56.89</v>
      </c>
      <c r="S17" s="67">
        <f>ErgebnisseGesamt!BZ16</f>
        <v>2.2000000000000002</v>
      </c>
      <c r="T17" s="68">
        <f>ErgebnisseGesamt!CA16</f>
        <v>97.8</v>
      </c>
      <c r="U17" s="69">
        <f>ErgebnisseGesamt!CB16</f>
        <v>77.03</v>
      </c>
      <c r="V17" s="67">
        <f>ErgebnisseGesamt!CC16</f>
        <v>10.81</v>
      </c>
      <c r="W17" s="67">
        <f>ErgebnisseGesamt!CD16</f>
        <v>1.35</v>
      </c>
      <c r="X17" s="85">
        <f>ErgebnisseGesamt!CE16</f>
        <v>7.66</v>
      </c>
      <c r="Y17" s="68">
        <f>ErgebnisseGesamt!CF16</f>
        <v>3.15</v>
      </c>
    </row>
    <row r="18" spans="1:25" ht="12.75" customHeight="1" x14ac:dyDescent="0.2">
      <c r="A18" s="86" t="str">
        <f>ErgebnisseGesamt!A17</f>
        <v xml:space="preserve">41113     </v>
      </c>
      <c r="B18" s="95" t="str">
        <f>ErgebnisseGesamt!B17</f>
        <v>Münzbach</v>
      </c>
      <c r="C18" s="24">
        <f>ErgebnisseGesamt!BG17</f>
        <v>414</v>
      </c>
      <c r="D18" s="27">
        <f>ErgebnisseGesamt!BI17</f>
        <v>262</v>
      </c>
      <c r="E18" s="26">
        <f>ErgebnisseGesamt!BK17</f>
        <v>11</v>
      </c>
      <c r="F18" s="27">
        <f>ErgebnisseGesamt!BL17</f>
        <v>251</v>
      </c>
      <c r="G18" s="26">
        <f>ErgebnisseGesamt!BM17</f>
        <v>180</v>
      </c>
      <c r="H18" s="7">
        <f>ErgebnisseGesamt!BN17</f>
        <v>28</v>
      </c>
      <c r="I18" s="7">
        <f>ErgebnisseGesamt!BO17</f>
        <v>20</v>
      </c>
      <c r="J18" s="7">
        <f>ErgebnisseGesamt!BP17</f>
        <v>9</v>
      </c>
      <c r="K18" s="27">
        <f>ErgebnisseGesamt!BQ17</f>
        <v>14</v>
      </c>
      <c r="L18" s="104">
        <f>ErgebnisseGesamt!BR17</f>
        <v>9</v>
      </c>
      <c r="M18" s="85">
        <f>ErgebnisseGesamt!BS17</f>
        <v>8</v>
      </c>
      <c r="N18" s="85">
        <f>ErgebnisseGesamt!BT17</f>
        <v>1</v>
      </c>
      <c r="O18" s="85">
        <f>ErgebnisseGesamt!BU17</f>
        <v>0</v>
      </c>
      <c r="P18" s="85">
        <f>ErgebnisseGesamt!BV17</f>
        <v>0</v>
      </c>
      <c r="Q18" s="98">
        <f>ErgebnisseGesamt!BW17</f>
        <v>0</v>
      </c>
      <c r="R18" s="69">
        <f>ErgebnisseGesamt!BX17</f>
        <v>63.29</v>
      </c>
      <c r="S18" s="67">
        <f>ErgebnisseGesamt!BZ17</f>
        <v>4.2</v>
      </c>
      <c r="T18" s="68">
        <f>ErgebnisseGesamt!CA17</f>
        <v>95.8</v>
      </c>
      <c r="U18" s="69">
        <f>ErgebnisseGesamt!CB17</f>
        <v>71.709999999999994</v>
      </c>
      <c r="V18" s="67">
        <f>ErgebnisseGesamt!CC17</f>
        <v>11.16</v>
      </c>
      <c r="W18" s="67">
        <f>ErgebnisseGesamt!CD17</f>
        <v>7.97</v>
      </c>
      <c r="X18" s="85">
        <f>ErgebnisseGesamt!CE17</f>
        <v>3.59</v>
      </c>
      <c r="Y18" s="68">
        <f>ErgebnisseGesamt!CF17</f>
        <v>5.58</v>
      </c>
    </row>
    <row r="19" spans="1:25" ht="12.75" customHeight="1" x14ac:dyDescent="0.2">
      <c r="A19" s="86" t="str">
        <f>ErgebnisseGesamt!A18</f>
        <v xml:space="preserve">41114     </v>
      </c>
      <c r="B19" s="95" t="str">
        <f>ErgebnisseGesamt!B18</f>
        <v>Naarn im Machlande</v>
      </c>
      <c r="C19" s="24">
        <f>ErgebnisseGesamt!BG18</f>
        <v>548</v>
      </c>
      <c r="D19" s="27">
        <f>ErgebnisseGesamt!BI18</f>
        <v>326</v>
      </c>
      <c r="E19" s="26">
        <f>ErgebnisseGesamt!BK18</f>
        <v>10</v>
      </c>
      <c r="F19" s="27">
        <f>ErgebnisseGesamt!BL18</f>
        <v>316</v>
      </c>
      <c r="G19" s="26">
        <f>ErgebnisseGesamt!BM18</f>
        <v>251</v>
      </c>
      <c r="H19" s="7">
        <f>ErgebnisseGesamt!BN18</f>
        <v>32</v>
      </c>
      <c r="I19" s="7">
        <f>ErgebnisseGesamt!BO18</f>
        <v>12</v>
      </c>
      <c r="J19" s="7">
        <f>ErgebnisseGesamt!BP18</f>
        <v>12</v>
      </c>
      <c r="K19" s="27">
        <f>ErgebnisseGesamt!BQ18</f>
        <v>9</v>
      </c>
      <c r="L19" s="104">
        <f>ErgebnisseGesamt!BR18</f>
        <v>9</v>
      </c>
      <c r="M19" s="85">
        <f>ErgebnisseGesamt!BS18</f>
        <v>8</v>
      </c>
      <c r="N19" s="85">
        <f>ErgebnisseGesamt!BT18</f>
        <v>1</v>
      </c>
      <c r="O19" s="85">
        <f>ErgebnisseGesamt!BU18</f>
        <v>0</v>
      </c>
      <c r="P19" s="85">
        <f>ErgebnisseGesamt!BV18</f>
        <v>0</v>
      </c>
      <c r="Q19" s="98">
        <f>ErgebnisseGesamt!BW18</f>
        <v>0</v>
      </c>
      <c r="R19" s="69">
        <f>ErgebnisseGesamt!BX18</f>
        <v>59.49</v>
      </c>
      <c r="S19" s="67">
        <f>ErgebnisseGesamt!BZ18</f>
        <v>3.07</v>
      </c>
      <c r="T19" s="68">
        <f>ErgebnisseGesamt!CA18</f>
        <v>96.93</v>
      </c>
      <c r="U19" s="69">
        <f>ErgebnisseGesamt!CB18</f>
        <v>79.430000000000007</v>
      </c>
      <c r="V19" s="67">
        <f>ErgebnisseGesamt!CC18</f>
        <v>10.130000000000001</v>
      </c>
      <c r="W19" s="67">
        <f>ErgebnisseGesamt!CD18</f>
        <v>3.8</v>
      </c>
      <c r="X19" s="85">
        <f>ErgebnisseGesamt!CE18</f>
        <v>3.8</v>
      </c>
      <c r="Y19" s="68">
        <f>ErgebnisseGesamt!CF18</f>
        <v>2.85</v>
      </c>
    </row>
    <row r="20" spans="1:25" ht="12.75" customHeight="1" x14ac:dyDescent="0.2">
      <c r="A20" s="86" t="str">
        <f>ErgebnisseGesamt!A19</f>
        <v xml:space="preserve">41115     </v>
      </c>
      <c r="B20" s="95" t="str">
        <f>ErgebnisseGesamt!B19</f>
        <v>Pabneukirchen</v>
      </c>
      <c r="C20" s="24">
        <f>ErgebnisseGesamt!BG19</f>
        <v>562</v>
      </c>
      <c r="D20" s="27">
        <f>ErgebnisseGesamt!BI19</f>
        <v>334</v>
      </c>
      <c r="E20" s="26">
        <f>ErgebnisseGesamt!BK19</f>
        <v>8</v>
      </c>
      <c r="F20" s="27">
        <f>ErgebnisseGesamt!BL19</f>
        <v>326</v>
      </c>
      <c r="G20" s="26">
        <f>ErgebnisseGesamt!BM19</f>
        <v>168</v>
      </c>
      <c r="H20" s="7">
        <f>ErgebnisseGesamt!BN19</f>
        <v>98</v>
      </c>
      <c r="I20" s="7">
        <f>ErgebnisseGesamt!BO19</f>
        <v>16</v>
      </c>
      <c r="J20" s="7">
        <f>ErgebnisseGesamt!BP19</f>
        <v>35</v>
      </c>
      <c r="K20" s="27">
        <f>ErgebnisseGesamt!BQ19</f>
        <v>9</v>
      </c>
      <c r="L20" s="104">
        <f>ErgebnisseGesamt!BR19</f>
        <v>9</v>
      </c>
      <c r="M20" s="85">
        <f>ErgebnisseGesamt!BS19</f>
        <v>5</v>
      </c>
      <c r="N20" s="85">
        <f>ErgebnisseGesamt!BT19</f>
        <v>3</v>
      </c>
      <c r="O20" s="85">
        <f>ErgebnisseGesamt!BU19</f>
        <v>0</v>
      </c>
      <c r="P20" s="85">
        <f>ErgebnisseGesamt!BV19</f>
        <v>1</v>
      </c>
      <c r="Q20" s="98">
        <f>ErgebnisseGesamt!BW19</f>
        <v>0</v>
      </c>
      <c r="R20" s="69">
        <f>ErgebnisseGesamt!BX19</f>
        <v>59.43</v>
      </c>
      <c r="S20" s="67">
        <f>ErgebnisseGesamt!BZ19</f>
        <v>2.4</v>
      </c>
      <c r="T20" s="68">
        <f>ErgebnisseGesamt!CA19</f>
        <v>97.6</v>
      </c>
      <c r="U20" s="69">
        <f>ErgebnisseGesamt!CB19</f>
        <v>51.53</v>
      </c>
      <c r="V20" s="67">
        <f>ErgebnisseGesamt!CC19</f>
        <v>30.06</v>
      </c>
      <c r="W20" s="67">
        <f>ErgebnisseGesamt!CD19</f>
        <v>4.91</v>
      </c>
      <c r="X20" s="85">
        <f>ErgebnisseGesamt!CE19</f>
        <v>10.74</v>
      </c>
      <c r="Y20" s="68">
        <f>ErgebnisseGesamt!CF19</f>
        <v>2.76</v>
      </c>
    </row>
    <row r="21" spans="1:25" ht="12.75" customHeight="1" x14ac:dyDescent="0.2">
      <c r="A21" s="86" t="str">
        <f>ErgebnisseGesamt!A20</f>
        <v xml:space="preserve">41116     </v>
      </c>
      <c r="B21" s="95" t="str">
        <f>ErgebnisseGesamt!B20</f>
        <v>Perg</v>
      </c>
      <c r="C21" s="24">
        <f>ErgebnisseGesamt!BG20</f>
        <v>431</v>
      </c>
      <c r="D21" s="27">
        <f>ErgebnisseGesamt!BI20</f>
        <v>266</v>
      </c>
      <c r="E21" s="26">
        <f>ErgebnisseGesamt!BK20</f>
        <v>9</v>
      </c>
      <c r="F21" s="27">
        <f>ErgebnisseGesamt!BL20</f>
        <v>257</v>
      </c>
      <c r="G21" s="26">
        <f>ErgebnisseGesamt!BM20</f>
        <v>188</v>
      </c>
      <c r="H21" s="7">
        <f>ErgebnisseGesamt!BN20</f>
        <v>31</v>
      </c>
      <c r="I21" s="7">
        <f>ErgebnisseGesamt!BO20</f>
        <v>19</v>
      </c>
      <c r="J21" s="7">
        <f>ErgebnisseGesamt!BP20</f>
        <v>5</v>
      </c>
      <c r="K21" s="27">
        <f>ErgebnisseGesamt!BQ20</f>
        <v>14</v>
      </c>
      <c r="L21" s="104">
        <f>ErgebnisseGesamt!BR20</f>
        <v>9</v>
      </c>
      <c r="M21" s="85">
        <f>ErgebnisseGesamt!BS20</f>
        <v>8</v>
      </c>
      <c r="N21" s="85">
        <f>ErgebnisseGesamt!BT20</f>
        <v>1</v>
      </c>
      <c r="O21" s="85">
        <f>ErgebnisseGesamt!BU20</f>
        <v>0</v>
      </c>
      <c r="P21" s="85">
        <f>ErgebnisseGesamt!BV20</f>
        <v>0</v>
      </c>
      <c r="Q21" s="98">
        <f>ErgebnisseGesamt!BW20</f>
        <v>0</v>
      </c>
      <c r="R21" s="69">
        <f>ErgebnisseGesamt!BX20</f>
        <v>61.72</v>
      </c>
      <c r="S21" s="67">
        <f>ErgebnisseGesamt!BZ20</f>
        <v>3.38</v>
      </c>
      <c r="T21" s="68">
        <f>ErgebnisseGesamt!CA20</f>
        <v>96.62</v>
      </c>
      <c r="U21" s="69">
        <f>ErgebnisseGesamt!CB20</f>
        <v>73.150000000000006</v>
      </c>
      <c r="V21" s="67">
        <f>ErgebnisseGesamt!CC20</f>
        <v>12.06</v>
      </c>
      <c r="W21" s="67">
        <f>ErgebnisseGesamt!CD20</f>
        <v>7.39</v>
      </c>
      <c r="X21" s="85">
        <f>ErgebnisseGesamt!CE20</f>
        <v>1.95</v>
      </c>
      <c r="Y21" s="68">
        <f>ErgebnisseGesamt!CF20</f>
        <v>5.45</v>
      </c>
    </row>
    <row r="22" spans="1:25" ht="12.75" customHeight="1" x14ac:dyDescent="0.2">
      <c r="A22" s="86" t="str">
        <f>ErgebnisseGesamt!A21</f>
        <v xml:space="preserve">41117     </v>
      </c>
      <c r="B22" s="95" t="str">
        <f>ErgebnisseGesamt!B21</f>
        <v>Rechberg</v>
      </c>
      <c r="C22" s="24">
        <f>ErgebnisseGesamt!BG21</f>
        <v>206</v>
      </c>
      <c r="D22" s="27">
        <f>ErgebnisseGesamt!BI21</f>
        <v>151</v>
      </c>
      <c r="E22" s="26">
        <f>ErgebnisseGesamt!BK21</f>
        <v>5</v>
      </c>
      <c r="F22" s="27">
        <f>ErgebnisseGesamt!BL21</f>
        <v>146</v>
      </c>
      <c r="G22" s="26">
        <f>ErgebnisseGesamt!BM21</f>
        <v>116</v>
      </c>
      <c r="H22" s="7">
        <f>ErgebnisseGesamt!BN21</f>
        <v>6</v>
      </c>
      <c r="I22" s="7">
        <f>ErgebnisseGesamt!BO21</f>
        <v>0</v>
      </c>
      <c r="J22" s="7">
        <f>ErgebnisseGesamt!BP21</f>
        <v>22</v>
      </c>
      <c r="K22" s="27">
        <f>ErgebnisseGesamt!BQ21</f>
        <v>2</v>
      </c>
      <c r="L22" s="104">
        <f>ErgebnisseGesamt!BR21</f>
        <v>7</v>
      </c>
      <c r="M22" s="85">
        <f>ErgebnisseGesamt!BS21</f>
        <v>6</v>
      </c>
      <c r="N22" s="85">
        <f>ErgebnisseGesamt!BT21</f>
        <v>0</v>
      </c>
      <c r="O22" s="85">
        <f>ErgebnisseGesamt!BU21</f>
        <v>0</v>
      </c>
      <c r="P22" s="85">
        <f>ErgebnisseGesamt!BV21</f>
        <v>1</v>
      </c>
      <c r="Q22" s="98">
        <f>ErgebnisseGesamt!BW21</f>
        <v>0</v>
      </c>
      <c r="R22" s="69">
        <f>ErgebnisseGesamt!BX21</f>
        <v>73.3</v>
      </c>
      <c r="S22" s="67">
        <f>ErgebnisseGesamt!BZ21</f>
        <v>3.31</v>
      </c>
      <c r="T22" s="68">
        <f>ErgebnisseGesamt!CA21</f>
        <v>96.69</v>
      </c>
      <c r="U22" s="69">
        <f>ErgebnisseGesamt!CB21</f>
        <v>79.45</v>
      </c>
      <c r="V22" s="67">
        <f>ErgebnisseGesamt!CC21</f>
        <v>4.1100000000000003</v>
      </c>
      <c r="W22" s="67">
        <f>ErgebnisseGesamt!CD21</f>
        <v>0</v>
      </c>
      <c r="X22" s="85">
        <f>ErgebnisseGesamt!CE21</f>
        <v>15.07</v>
      </c>
      <c r="Y22" s="68">
        <f>ErgebnisseGesamt!CF21</f>
        <v>1.37</v>
      </c>
    </row>
    <row r="23" spans="1:25" ht="12.75" customHeight="1" x14ac:dyDescent="0.2">
      <c r="A23" s="86" t="str">
        <f>ErgebnisseGesamt!A22</f>
        <v xml:space="preserve">41118     </v>
      </c>
      <c r="B23" s="95" t="str">
        <f>ErgebnisseGesamt!B22</f>
        <v>Ried in der Riedmark</v>
      </c>
      <c r="C23" s="24">
        <f>ErgebnisseGesamt!BG22</f>
        <v>556</v>
      </c>
      <c r="D23" s="27">
        <f>ErgebnisseGesamt!BI22</f>
        <v>365</v>
      </c>
      <c r="E23" s="26">
        <f>ErgebnisseGesamt!BK22</f>
        <v>9</v>
      </c>
      <c r="F23" s="27">
        <f>ErgebnisseGesamt!BL22</f>
        <v>356</v>
      </c>
      <c r="G23" s="26">
        <f>ErgebnisseGesamt!BM22</f>
        <v>245</v>
      </c>
      <c r="H23" s="7">
        <f>ErgebnisseGesamt!BN22</f>
        <v>17</v>
      </c>
      <c r="I23" s="7">
        <f>ErgebnisseGesamt!BO22</f>
        <v>13</v>
      </c>
      <c r="J23" s="7">
        <f>ErgebnisseGesamt!BP22</f>
        <v>63</v>
      </c>
      <c r="K23" s="27">
        <f>ErgebnisseGesamt!BQ22</f>
        <v>18</v>
      </c>
      <c r="L23" s="104">
        <f>ErgebnisseGesamt!BR22</f>
        <v>9</v>
      </c>
      <c r="M23" s="85">
        <f>ErgebnisseGesamt!BS22</f>
        <v>7</v>
      </c>
      <c r="N23" s="85">
        <f>ErgebnisseGesamt!BT22</f>
        <v>0</v>
      </c>
      <c r="O23" s="85">
        <f>ErgebnisseGesamt!BU22</f>
        <v>0</v>
      </c>
      <c r="P23" s="85">
        <f>ErgebnisseGesamt!BV22</f>
        <v>2</v>
      </c>
      <c r="Q23" s="98">
        <f>ErgebnisseGesamt!BW22</f>
        <v>0</v>
      </c>
      <c r="R23" s="69">
        <f>ErgebnisseGesamt!BX22</f>
        <v>65.650000000000006</v>
      </c>
      <c r="S23" s="67">
        <f>ErgebnisseGesamt!BZ22</f>
        <v>2.4700000000000002</v>
      </c>
      <c r="T23" s="68">
        <f>ErgebnisseGesamt!CA22</f>
        <v>97.53</v>
      </c>
      <c r="U23" s="69">
        <f>ErgebnisseGesamt!CB22</f>
        <v>68.819999999999993</v>
      </c>
      <c r="V23" s="67">
        <f>ErgebnisseGesamt!CC22</f>
        <v>4.78</v>
      </c>
      <c r="W23" s="67">
        <f>ErgebnisseGesamt!CD22</f>
        <v>3.65</v>
      </c>
      <c r="X23" s="85">
        <f>ErgebnisseGesamt!CE22</f>
        <v>17.7</v>
      </c>
      <c r="Y23" s="68">
        <f>ErgebnisseGesamt!CF22</f>
        <v>5.0599999999999996</v>
      </c>
    </row>
    <row r="24" spans="1:25" ht="12.75" customHeight="1" x14ac:dyDescent="0.2">
      <c r="A24" s="86" t="str">
        <f>ErgebnisseGesamt!A23</f>
        <v xml:space="preserve">41119     </v>
      </c>
      <c r="B24" s="95" t="str">
        <f>ErgebnisseGesamt!B23</f>
        <v>Sankt Georgen am Walde</v>
      </c>
      <c r="C24" s="24">
        <f>ErgebnisseGesamt!BG23</f>
        <v>668</v>
      </c>
      <c r="D24" s="27">
        <f>ErgebnisseGesamt!BI23</f>
        <v>351</v>
      </c>
      <c r="E24" s="26">
        <f>ErgebnisseGesamt!BK23</f>
        <v>12</v>
      </c>
      <c r="F24" s="27">
        <f>ErgebnisseGesamt!BL23</f>
        <v>339</v>
      </c>
      <c r="G24" s="26">
        <f>ErgebnisseGesamt!BM23</f>
        <v>198</v>
      </c>
      <c r="H24" s="7">
        <f>ErgebnisseGesamt!BN23</f>
        <v>44</v>
      </c>
      <c r="I24" s="7">
        <f>ErgebnisseGesamt!BO23</f>
        <v>15</v>
      </c>
      <c r="J24" s="7">
        <f>ErgebnisseGesamt!BP23</f>
        <v>70</v>
      </c>
      <c r="K24" s="27">
        <f>ErgebnisseGesamt!BQ23</f>
        <v>12</v>
      </c>
      <c r="L24" s="104">
        <f>ErgebnisseGesamt!BR23</f>
        <v>11</v>
      </c>
      <c r="M24" s="85">
        <f>ErgebnisseGesamt!BS23</f>
        <v>8</v>
      </c>
      <c r="N24" s="85">
        <f>ErgebnisseGesamt!BT23</f>
        <v>1</v>
      </c>
      <c r="O24" s="85">
        <f>ErgebnisseGesamt!BU23</f>
        <v>0</v>
      </c>
      <c r="P24" s="85">
        <f>ErgebnisseGesamt!BV23</f>
        <v>2</v>
      </c>
      <c r="Q24" s="98">
        <f>ErgebnisseGesamt!BW23</f>
        <v>0</v>
      </c>
      <c r="R24" s="69">
        <f>ErgebnisseGesamt!BX23</f>
        <v>52.54</v>
      </c>
      <c r="S24" s="67">
        <f>ErgebnisseGesamt!BZ23</f>
        <v>3.42</v>
      </c>
      <c r="T24" s="68">
        <f>ErgebnisseGesamt!CA23</f>
        <v>96.58</v>
      </c>
      <c r="U24" s="69">
        <f>ErgebnisseGesamt!CB23</f>
        <v>58.41</v>
      </c>
      <c r="V24" s="67">
        <f>ErgebnisseGesamt!CC23</f>
        <v>12.98</v>
      </c>
      <c r="W24" s="67">
        <f>ErgebnisseGesamt!CD23</f>
        <v>4.42</v>
      </c>
      <c r="X24" s="85">
        <f>ErgebnisseGesamt!CE23</f>
        <v>20.65</v>
      </c>
      <c r="Y24" s="68">
        <f>ErgebnisseGesamt!CF23</f>
        <v>3.54</v>
      </c>
    </row>
    <row r="25" spans="1:25" ht="12.75" customHeight="1" x14ac:dyDescent="0.2">
      <c r="A25" s="86" t="str">
        <f>ErgebnisseGesamt!A24</f>
        <v xml:space="preserve">41120     </v>
      </c>
      <c r="B25" s="95" t="str">
        <f>ErgebnisseGesamt!B24</f>
        <v>Sankt Georgen an der Gusen</v>
      </c>
      <c r="C25" s="24">
        <f>ErgebnisseGesamt!BG24</f>
        <v>151</v>
      </c>
      <c r="D25" s="27">
        <f>ErgebnisseGesamt!BI24</f>
        <v>105</v>
      </c>
      <c r="E25" s="26">
        <f>ErgebnisseGesamt!BK24</f>
        <v>1</v>
      </c>
      <c r="F25" s="27">
        <f>ErgebnisseGesamt!BL24</f>
        <v>104</v>
      </c>
      <c r="G25" s="26">
        <f>ErgebnisseGesamt!BM24</f>
        <v>71</v>
      </c>
      <c r="H25" s="7">
        <f>ErgebnisseGesamt!BN24</f>
        <v>5</v>
      </c>
      <c r="I25" s="7">
        <f>ErgebnisseGesamt!BO24</f>
        <v>2</v>
      </c>
      <c r="J25" s="7">
        <f>ErgebnisseGesamt!BP24</f>
        <v>20</v>
      </c>
      <c r="K25" s="27">
        <f>ErgebnisseGesamt!BQ24</f>
        <v>6</v>
      </c>
      <c r="L25" s="104">
        <f>ErgebnisseGesamt!BR24</f>
        <v>7</v>
      </c>
      <c r="M25" s="85">
        <f>ErgebnisseGesamt!BS24</f>
        <v>6</v>
      </c>
      <c r="N25" s="85">
        <f>ErgebnisseGesamt!BT24</f>
        <v>0</v>
      </c>
      <c r="O25" s="85">
        <f>ErgebnisseGesamt!BU24</f>
        <v>0</v>
      </c>
      <c r="P25" s="85">
        <f>ErgebnisseGesamt!BV24</f>
        <v>1</v>
      </c>
      <c r="Q25" s="98">
        <f>ErgebnisseGesamt!BW24</f>
        <v>0</v>
      </c>
      <c r="R25" s="69">
        <f>ErgebnisseGesamt!BX24</f>
        <v>69.540000000000006</v>
      </c>
      <c r="S25" s="67">
        <f>ErgebnisseGesamt!BZ24</f>
        <v>0.95</v>
      </c>
      <c r="T25" s="68">
        <f>ErgebnisseGesamt!CA24</f>
        <v>99.05</v>
      </c>
      <c r="U25" s="69">
        <f>ErgebnisseGesamt!CB24</f>
        <v>68.27</v>
      </c>
      <c r="V25" s="67">
        <f>ErgebnisseGesamt!CC24</f>
        <v>4.8099999999999996</v>
      </c>
      <c r="W25" s="67">
        <f>ErgebnisseGesamt!CD24</f>
        <v>1.92</v>
      </c>
      <c r="X25" s="85">
        <f>ErgebnisseGesamt!CE24</f>
        <v>19.23</v>
      </c>
      <c r="Y25" s="68">
        <f>ErgebnisseGesamt!CF24</f>
        <v>5.77</v>
      </c>
    </row>
    <row r="26" spans="1:25" ht="12.75" customHeight="1" x14ac:dyDescent="0.2">
      <c r="A26" s="86" t="str">
        <f>ErgebnisseGesamt!A25</f>
        <v xml:space="preserve">41121     </v>
      </c>
      <c r="B26" s="95" t="str">
        <f>ErgebnisseGesamt!B25</f>
        <v>Sankt Nikola an der Donau</v>
      </c>
      <c r="C26" s="24">
        <f>ErgebnisseGesamt!BG25</f>
        <v>141</v>
      </c>
      <c r="D26" s="27">
        <f>ErgebnisseGesamt!BI25</f>
        <v>128</v>
      </c>
      <c r="E26" s="26">
        <f>ErgebnisseGesamt!BK25</f>
        <v>3</v>
      </c>
      <c r="F26" s="27">
        <f>ErgebnisseGesamt!BL25</f>
        <v>125</v>
      </c>
      <c r="G26" s="26">
        <f>ErgebnisseGesamt!BM25</f>
        <v>109</v>
      </c>
      <c r="H26" s="7">
        <f>ErgebnisseGesamt!BN25</f>
        <v>11</v>
      </c>
      <c r="I26" s="7">
        <f>ErgebnisseGesamt!BO25</f>
        <v>2</v>
      </c>
      <c r="J26" s="7">
        <f>ErgebnisseGesamt!BP25</f>
        <v>2</v>
      </c>
      <c r="K26" s="27">
        <f>ErgebnisseGesamt!BQ25</f>
        <v>1</v>
      </c>
      <c r="L26" s="104">
        <f>ErgebnisseGesamt!BR25</f>
        <v>7</v>
      </c>
      <c r="M26" s="85">
        <f>ErgebnisseGesamt!BS25</f>
        <v>7</v>
      </c>
      <c r="N26" s="85">
        <f>ErgebnisseGesamt!BT25</f>
        <v>0</v>
      </c>
      <c r="O26" s="85">
        <f>ErgebnisseGesamt!BU25</f>
        <v>0</v>
      </c>
      <c r="P26" s="85">
        <f>ErgebnisseGesamt!BV25</f>
        <v>0</v>
      </c>
      <c r="Q26" s="98">
        <f>ErgebnisseGesamt!BW25</f>
        <v>0</v>
      </c>
      <c r="R26" s="69">
        <f>ErgebnisseGesamt!BX25</f>
        <v>90.78</v>
      </c>
      <c r="S26" s="67">
        <f>ErgebnisseGesamt!BZ25</f>
        <v>2.34</v>
      </c>
      <c r="T26" s="68">
        <f>ErgebnisseGesamt!CA25</f>
        <v>97.66</v>
      </c>
      <c r="U26" s="69">
        <f>ErgebnisseGesamt!CB25</f>
        <v>87.2</v>
      </c>
      <c r="V26" s="67">
        <f>ErgebnisseGesamt!CC25</f>
        <v>8.8000000000000007</v>
      </c>
      <c r="W26" s="67">
        <f>ErgebnisseGesamt!CD25</f>
        <v>1.6</v>
      </c>
      <c r="X26" s="85">
        <f>ErgebnisseGesamt!CE25</f>
        <v>1.6</v>
      </c>
      <c r="Y26" s="68">
        <f>ErgebnisseGesamt!CF25</f>
        <v>0.8</v>
      </c>
    </row>
    <row r="27" spans="1:25" ht="12.75" customHeight="1" x14ac:dyDescent="0.2">
      <c r="A27" s="86" t="str">
        <f>ErgebnisseGesamt!A26</f>
        <v xml:space="preserve">41122     </v>
      </c>
      <c r="B27" s="95" t="str">
        <f>ErgebnisseGesamt!B26</f>
        <v>Sankt Thomas am Blasenstein</v>
      </c>
      <c r="C27" s="24">
        <f>ErgebnisseGesamt!BG26</f>
        <v>365</v>
      </c>
      <c r="D27" s="27">
        <f>ErgebnisseGesamt!BI26</f>
        <v>216</v>
      </c>
      <c r="E27" s="26">
        <f>ErgebnisseGesamt!BK26</f>
        <v>3</v>
      </c>
      <c r="F27" s="27">
        <f>ErgebnisseGesamt!BL26</f>
        <v>213</v>
      </c>
      <c r="G27" s="26">
        <f>ErgebnisseGesamt!BM26</f>
        <v>139</v>
      </c>
      <c r="H27" s="7">
        <f>ErgebnisseGesamt!BN26</f>
        <v>44</v>
      </c>
      <c r="I27" s="7">
        <f>ErgebnisseGesamt!BO26</f>
        <v>8</v>
      </c>
      <c r="J27" s="7">
        <f>ErgebnisseGesamt!BP26</f>
        <v>16</v>
      </c>
      <c r="K27" s="27">
        <f>ErgebnisseGesamt!BQ26</f>
        <v>6</v>
      </c>
      <c r="L27" s="104">
        <f>ErgebnisseGesamt!BR26</f>
        <v>7</v>
      </c>
      <c r="M27" s="85">
        <f>ErgebnisseGesamt!BS26</f>
        <v>6</v>
      </c>
      <c r="N27" s="85">
        <f>ErgebnisseGesamt!BT26</f>
        <v>1</v>
      </c>
      <c r="O27" s="85">
        <f>ErgebnisseGesamt!BU26</f>
        <v>0</v>
      </c>
      <c r="P27" s="85">
        <f>ErgebnisseGesamt!BV26</f>
        <v>0</v>
      </c>
      <c r="Q27" s="98">
        <f>ErgebnisseGesamt!BW26</f>
        <v>0</v>
      </c>
      <c r="R27" s="69">
        <f>ErgebnisseGesamt!BX26</f>
        <v>59.18</v>
      </c>
      <c r="S27" s="67">
        <f>ErgebnisseGesamt!BZ26</f>
        <v>1.39</v>
      </c>
      <c r="T27" s="68">
        <f>ErgebnisseGesamt!CA26</f>
        <v>98.61</v>
      </c>
      <c r="U27" s="69">
        <f>ErgebnisseGesamt!CB26</f>
        <v>65.260000000000005</v>
      </c>
      <c r="V27" s="67">
        <f>ErgebnisseGesamt!CC26</f>
        <v>20.66</v>
      </c>
      <c r="W27" s="67">
        <f>ErgebnisseGesamt!CD26</f>
        <v>3.76</v>
      </c>
      <c r="X27" s="85">
        <f>ErgebnisseGesamt!CE26</f>
        <v>7.51</v>
      </c>
      <c r="Y27" s="68">
        <f>ErgebnisseGesamt!CF26</f>
        <v>2.82</v>
      </c>
    </row>
    <row r="28" spans="1:25" ht="12.75" customHeight="1" x14ac:dyDescent="0.2">
      <c r="A28" s="86" t="str">
        <f>ErgebnisseGesamt!A27</f>
        <v xml:space="preserve">41123     </v>
      </c>
      <c r="B28" s="95" t="str">
        <f>ErgebnisseGesamt!B27</f>
        <v>Saxen</v>
      </c>
      <c r="C28" s="26">
        <f>ErgebnisseGesamt!BG27</f>
        <v>305</v>
      </c>
      <c r="D28" s="27">
        <f>ErgebnisseGesamt!BI27</f>
        <v>193</v>
      </c>
      <c r="E28" s="26">
        <f>ErgebnisseGesamt!BK27</f>
        <v>5</v>
      </c>
      <c r="F28" s="27">
        <f>ErgebnisseGesamt!BL27</f>
        <v>188</v>
      </c>
      <c r="G28" s="26">
        <f>ErgebnisseGesamt!BM27</f>
        <v>126</v>
      </c>
      <c r="H28" s="7">
        <f>ErgebnisseGesamt!BN27</f>
        <v>15</v>
      </c>
      <c r="I28" s="7">
        <f>ErgebnisseGesamt!BO27</f>
        <v>23</v>
      </c>
      <c r="J28" s="7">
        <f>ErgebnisseGesamt!BP27</f>
        <v>10</v>
      </c>
      <c r="K28" s="27">
        <f>ErgebnisseGesamt!BQ27</f>
        <v>14</v>
      </c>
      <c r="L28" s="104">
        <f>ErgebnisseGesamt!BR27</f>
        <v>7</v>
      </c>
      <c r="M28" s="85">
        <f>ErgebnisseGesamt!BS27</f>
        <v>6</v>
      </c>
      <c r="N28" s="85">
        <f>ErgebnisseGesamt!BT27</f>
        <v>0</v>
      </c>
      <c r="O28" s="85">
        <f>ErgebnisseGesamt!BU27</f>
        <v>1</v>
      </c>
      <c r="P28" s="85">
        <f>ErgebnisseGesamt!BV27</f>
        <v>0</v>
      </c>
      <c r="Q28" s="98">
        <f>ErgebnisseGesamt!BW27</f>
        <v>0</v>
      </c>
      <c r="R28" s="69">
        <f>ErgebnisseGesamt!BX27</f>
        <v>63.28</v>
      </c>
      <c r="S28" s="67">
        <f>ErgebnisseGesamt!BZ27</f>
        <v>2.59</v>
      </c>
      <c r="T28" s="68">
        <f>ErgebnisseGesamt!CA27</f>
        <v>97.41</v>
      </c>
      <c r="U28" s="69">
        <f>ErgebnisseGesamt!CB27</f>
        <v>67.02</v>
      </c>
      <c r="V28" s="67">
        <f>ErgebnisseGesamt!CC27</f>
        <v>7.98</v>
      </c>
      <c r="W28" s="67">
        <f>ErgebnisseGesamt!CD27</f>
        <v>12.23</v>
      </c>
      <c r="X28" s="85">
        <f>ErgebnisseGesamt!CE27</f>
        <v>5.32</v>
      </c>
      <c r="Y28" s="68">
        <f>ErgebnisseGesamt!CF27</f>
        <v>7.45</v>
      </c>
    </row>
    <row r="29" spans="1:25" ht="12.75" customHeight="1" x14ac:dyDescent="0.2">
      <c r="A29" s="86" t="str">
        <f>ErgebnisseGesamt!A28</f>
        <v xml:space="preserve">41124     </v>
      </c>
      <c r="B29" s="95" t="str">
        <f>ErgebnisseGesamt!B28</f>
        <v>Schwertberg</v>
      </c>
      <c r="C29" s="26">
        <f>ErgebnisseGesamt!BG28</f>
        <v>266</v>
      </c>
      <c r="D29" s="27">
        <f>ErgebnisseGesamt!BI28</f>
        <v>167</v>
      </c>
      <c r="E29" s="26">
        <f>ErgebnisseGesamt!BK28</f>
        <v>2</v>
      </c>
      <c r="F29" s="27">
        <f>ErgebnisseGesamt!BL28</f>
        <v>165</v>
      </c>
      <c r="G29" s="26">
        <f>ErgebnisseGesamt!BM28</f>
        <v>125</v>
      </c>
      <c r="H29" s="7">
        <f>ErgebnisseGesamt!BN28</f>
        <v>8</v>
      </c>
      <c r="I29" s="7">
        <f>ErgebnisseGesamt!BO28</f>
        <v>7</v>
      </c>
      <c r="J29" s="7">
        <f>ErgebnisseGesamt!BP28</f>
        <v>14</v>
      </c>
      <c r="K29" s="27">
        <f>ErgebnisseGesamt!BQ28</f>
        <v>11</v>
      </c>
      <c r="L29" s="104">
        <f>ErgebnisseGesamt!BR28</f>
        <v>7</v>
      </c>
      <c r="M29" s="85">
        <f>ErgebnisseGesamt!BS28</f>
        <v>7</v>
      </c>
      <c r="N29" s="85">
        <f>ErgebnisseGesamt!BT28</f>
        <v>0</v>
      </c>
      <c r="O29" s="85">
        <f>ErgebnisseGesamt!BU28</f>
        <v>0</v>
      </c>
      <c r="P29" s="85">
        <f>ErgebnisseGesamt!BV28</f>
        <v>0</v>
      </c>
      <c r="Q29" s="98">
        <f>ErgebnisseGesamt!BW28</f>
        <v>0</v>
      </c>
      <c r="R29" s="69">
        <f>ErgebnisseGesamt!BX28</f>
        <v>62.78</v>
      </c>
      <c r="S29" s="67">
        <f>ErgebnisseGesamt!BZ28</f>
        <v>1.2</v>
      </c>
      <c r="T29" s="68">
        <f>ErgebnisseGesamt!CA28</f>
        <v>98.8</v>
      </c>
      <c r="U29" s="69">
        <f>ErgebnisseGesamt!CB28</f>
        <v>75.760000000000005</v>
      </c>
      <c r="V29" s="67">
        <f>ErgebnisseGesamt!CC28</f>
        <v>4.8499999999999996</v>
      </c>
      <c r="W29" s="67">
        <f>ErgebnisseGesamt!CD28</f>
        <v>4.24</v>
      </c>
      <c r="X29" s="85">
        <f>ErgebnisseGesamt!CE28</f>
        <v>8.48</v>
      </c>
      <c r="Y29" s="68">
        <f>ErgebnisseGesamt!CF28</f>
        <v>6.67</v>
      </c>
    </row>
    <row r="30" spans="1:25" ht="12.75" customHeight="1" x14ac:dyDescent="0.2">
      <c r="A30" s="86" t="str">
        <f>ErgebnisseGesamt!A29</f>
        <v xml:space="preserve">41125     </v>
      </c>
      <c r="B30" s="95" t="str">
        <f>ErgebnisseGesamt!B29</f>
        <v>Waldhausen im Strudengau</v>
      </c>
      <c r="C30" s="26">
        <f>ErgebnisseGesamt!BG29</f>
        <v>570</v>
      </c>
      <c r="D30" s="27">
        <f>ErgebnisseGesamt!BI29</f>
        <v>366</v>
      </c>
      <c r="E30" s="26">
        <f>ErgebnisseGesamt!BK29</f>
        <v>12</v>
      </c>
      <c r="F30" s="27">
        <f>ErgebnisseGesamt!BL29</f>
        <v>354</v>
      </c>
      <c r="G30" s="26">
        <f>ErgebnisseGesamt!BM29</f>
        <v>263</v>
      </c>
      <c r="H30" s="7">
        <f>ErgebnisseGesamt!BN29</f>
        <v>22</v>
      </c>
      <c r="I30" s="7">
        <f>ErgebnisseGesamt!BO29</f>
        <v>17</v>
      </c>
      <c r="J30" s="7">
        <f>ErgebnisseGesamt!BP29</f>
        <v>38</v>
      </c>
      <c r="K30" s="27">
        <f>ErgebnisseGesamt!BQ29</f>
        <v>14</v>
      </c>
      <c r="L30" s="104">
        <f>ErgebnisseGesamt!BR29</f>
        <v>9</v>
      </c>
      <c r="M30" s="85">
        <f>ErgebnisseGesamt!BS29</f>
        <v>8</v>
      </c>
      <c r="N30" s="85">
        <f>ErgebnisseGesamt!BT29</f>
        <v>0</v>
      </c>
      <c r="O30" s="85">
        <f>ErgebnisseGesamt!BU29</f>
        <v>0</v>
      </c>
      <c r="P30" s="85">
        <f>ErgebnisseGesamt!BV29</f>
        <v>1</v>
      </c>
      <c r="Q30" s="98">
        <f>ErgebnisseGesamt!BW29</f>
        <v>0</v>
      </c>
      <c r="R30" s="69">
        <f>ErgebnisseGesamt!BX29</f>
        <v>64.209999999999994</v>
      </c>
      <c r="S30" s="67">
        <f>ErgebnisseGesamt!BZ29</f>
        <v>3.28</v>
      </c>
      <c r="T30" s="68">
        <f>ErgebnisseGesamt!CA29</f>
        <v>96.72</v>
      </c>
      <c r="U30" s="69">
        <f>ErgebnisseGesamt!CB29</f>
        <v>74.290000000000006</v>
      </c>
      <c r="V30" s="67">
        <f>ErgebnisseGesamt!CC29</f>
        <v>6.21</v>
      </c>
      <c r="W30" s="67">
        <f>ErgebnisseGesamt!CD29</f>
        <v>4.8</v>
      </c>
      <c r="X30" s="85">
        <f>ErgebnisseGesamt!CE29</f>
        <v>10.73</v>
      </c>
      <c r="Y30" s="68">
        <f>ErgebnisseGesamt!CF29</f>
        <v>3.95</v>
      </c>
    </row>
    <row r="31" spans="1:25" ht="12.75" customHeight="1" x14ac:dyDescent="0.2">
      <c r="A31" s="86" t="str">
        <f>ErgebnisseGesamt!A30</f>
        <v xml:space="preserve">41126     </v>
      </c>
      <c r="B31" s="95" t="str">
        <f>ErgebnisseGesamt!B30</f>
        <v>Windhaag bei Perg</v>
      </c>
      <c r="C31" s="26">
        <f>ErgebnisseGesamt!BG30</f>
        <v>288</v>
      </c>
      <c r="D31" s="27">
        <f>ErgebnisseGesamt!BI30</f>
        <v>182</v>
      </c>
      <c r="E31" s="26">
        <f>ErgebnisseGesamt!BK30</f>
        <v>3</v>
      </c>
      <c r="F31" s="27">
        <f>ErgebnisseGesamt!BL30</f>
        <v>179</v>
      </c>
      <c r="G31" s="26">
        <f>ErgebnisseGesamt!BM30</f>
        <v>104</v>
      </c>
      <c r="H31" s="7">
        <f>ErgebnisseGesamt!BN30</f>
        <v>47</v>
      </c>
      <c r="I31" s="7">
        <f>ErgebnisseGesamt!BO30</f>
        <v>7</v>
      </c>
      <c r="J31" s="7">
        <f>ErgebnisseGesamt!BP30</f>
        <v>10</v>
      </c>
      <c r="K31" s="27">
        <f>ErgebnisseGesamt!BQ30</f>
        <v>11</v>
      </c>
      <c r="L31" s="104">
        <f>ErgebnisseGesamt!BR30</f>
        <v>7</v>
      </c>
      <c r="M31" s="85">
        <f>ErgebnisseGesamt!BS30</f>
        <v>5</v>
      </c>
      <c r="N31" s="85">
        <f>ErgebnisseGesamt!BT30</f>
        <v>2</v>
      </c>
      <c r="O31" s="85">
        <f>ErgebnisseGesamt!BU30</f>
        <v>0</v>
      </c>
      <c r="P31" s="85">
        <f>ErgebnisseGesamt!BV30</f>
        <v>0</v>
      </c>
      <c r="Q31" s="98">
        <f>ErgebnisseGesamt!BW30</f>
        <v>0</v>
      </c>
      <c r="R31" s="69">
        <f>ErgebnisseGesamt!BX30</f>
        <v>63.19</v>
      </c>
      <c r="S31" s="67">
        <f>ErgebnisseGesamt!BZ30</f>
        <v>1.65</v>
      </c>
      <c r="T31" s="68">
        <f>ErgebnisseGesamt!CA30</f>
        <v>98.35</v>
      </c>
      <c r="U31" s="69">
        <f>ErgebnisseGesamt!CB30</f>
        <v>58.1</v>
      </c>
      <c r="V31" s="67">
        <f>ErgebnisseGesamt!CC30</f>
        <v>26.26</v>
      </c>
      <c r="W31" s="67">
        <f>ErgebnisseGesamt!CD30</f>
        <v>3.91</v>
      </c>
      <c r="X31" s="85">
        <f>ErgebnisseGesamt!CE30</f>
        <v>5.59</v>
      </c>
      <c r="Y31" s="68">
        <f>ErgebnisseGesamt!CF30</f>
        <v>6.15</v>
      </c>
    </row>
    <row r="32" spans="1:25" ht="12.75" customHeight="1" x14ac:dyDescent="0.2">
      <c r="A32" s="87" t="str">
        <f>ErgebnisseGesamt!A4</f>
        <v xml:space="preserve">411       </v>
      </c>
      <c r="B32" s="153" t="str">
        <f>ErgebnisseGesamt!B4</f>
        <v>Bezirk Perg</v>
      </c>
      <c r="C32" s="99">
        <f>ErgebnisseGesamt!BG4</f>
        <v>8891</v>
      </c>
      <c r="D32" s="109">
        <f>ErgebnisseGesamt!BI4</f>
        <v>5456</v>
      </c>
      <c r="E32" s="99">
        <f>ErgebnisseGesamt!BK4</f>
        <v>141</v>
      </c>
      <c r="F32" s="109">
        <f>ErgebnisseGesamt!BL4</f>
        <v>5315</v>
      </c>
      <c r="G32" s="99">
        <f>ErgebnisseGesamt!BM4</f>
        <v>3674</v>
      </c>
      <c r="H32" s="110">
        <f>ErgebnisseGesamt!BN4</f>
        <v>646</v>
      </c>
      <c r="I32" s="110">
        <f>ErgebnisseGesamt!BO4</f>
        <v>244</v>
      </c>
      <c r="J32" s="110">
        <f>ErgebnisseGesamt!BP4</f>
        <v>524</v>
      </c>
      <c r="K32" s="109">
        <f>ErgebnisseGesamt!BQ4</f>
        <v>227</v>
      </c>
      <c r="L32" s="154">
        <f>ErgebnisseGesamt!BR4</f>
        <v>204</v>
      </c>
      <c r="M32" s="110">
        <f>ErgebnisseGesamt!BS4</f>
        <v>173</v>
      </c>
      <c r="N32" s="110">
        <f>ErgebnisseGesamt!BT4</f>
        <v>16</v>
      </c>
      <c r="O32" s="110">
        <f>ErgebnisseGesamt!BU4</f>
        <v>1</v>
      </c>
      <c r="P32" s="110">
        <f>ErgebnisseGesamt!BV4</f>
        <v>14</v>
      </c>
      <c r="Q32" s="109">
        <f>ErgebnisseGesamt!BW4</f>
        <v>0</v>
      </c>
      <c r="R32" s="78">
        <f>ErgebnisseGesamt!BX4</f>
        <v>61.37</v>
      </c>
      <c r="S32" s="79">
        <f>ErgebnisseGesamt!BZ4</f>
        <v>2.58</v>
      </c>
      <c r="T32" s="80">
        <f>ErgebnisseGesamt!CA4</f>
        <v>97.42</v>
      </c>
      <c r="U32" s="78">
        <f>ErgebnisseGesamt!CB4</f>
        <v>69.13</v>
      </c>
      <c r="V32" s="79">
        <f>ErgebnisseGesamt!CC4</f>
        <v>12.15</v>
      </c>
      <c r="W32" s="79">
        <f>ErgebnisseGesamt!CD4</f>
        <v>4.59</v>
      </c>
      <c r="X32" s="119">
        <f>ErgebnisseGesamt!CE4</f>
        <v>9.86</v>
      </c>
      <c r="Y32" s="80">
        <f>ErgebnisseGesamt!CF4</f>
        <v>4.2699999999999996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74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7" customWidth="1"/>
    <col min="26" max="30" width="9.7109375" customWidth="1"/>
    <col min="31" max="31" width="9.7109375" style="138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29"/>
      <c r="B1" s="130"/>
      <c r="C1" s="184" t="str">
        <f>"Landwirtschaftskammerwahl " &amp; TEXT($CG$4,"TT. MMMM JJJJ")</f>
        <v>Landwirtschaftskammerwahl 24. Jänner 2021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6"/>
      <c r="BG1" s="187" t="str">
        <f>"Landwirtschaftskammerwahl " &amp; TEXT(YEAR($CG$4)-6,"####")</f>
        <v>Landwirtschaftskammerwahl 2015</v>
      </c>
      <c r="BH1" s="188"/>
      <c r="BI1" s="188"/>
      <c r="BJ1" s="188"/>
      <c r="BK1" s="188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88"/>
      <c r="CD1" s="188"/>
      <c r="CE1" s="188"/>
      <c r="CF1" s="189"/>
      <c r="CG1" s="162" t="str">
        <f>"Landwirtschaftskammerwahl " &amp; TEXT($CG$4,"TT. MMMM JJJJ")</f>
        <v>Landwirtschaftskammerwahl 24. Jänner 2021</v>
      </c>
      <c r="CH1" s="163"/>
      <c r="CI1" s="163"/>
      <c r="CJ1" s="164"/>
    </row>
    <row r="2" spans="1:88" s="132" customFormat="1" ht="25.5" customHeight="1" x14ac:dyDescent="0.2">
      <c r="A2" s="190" t="s">
        <v>16</v>
      </c>
      <c r="B2" s="191"/>
      <c r="C2" s="168" t="s">
        <v>15</v>
      </c>
      <c r="D2" s="192"/>
      <c r="E2" s="168" t="s">
        <v>19</v>
      </c>
      <c r="F2" s="169"/>
      <c r="G2" s="169"/>
      <c r="H2" s="169"/>
      <c r="I2" s="169"/>
      <c r="J2" s="169"/>
      <c r="K2" s="169"/>
      <c r="L2" s="169"/>
      <c r="M2" s="192"/>
      <c r="N2" s="168" t="s">
        <v>7</v>
      </c>
      <c r="O2" s="169"/>
      <c r="P2" s="169"/>
      <c r="Q2" s="169"/>
      <c r="R2" s="169"/>
      <c r="S2" s="192"/>
      <c r="T2" s="168" t="s">
        <v>21</v>
      </c>
      <c r="U2" s="169"/>
      <c r="V2" s="169"/>
      <c r="W2" s="169"/>
      <c r="X2" s="169"/>
      <c r="Y2" s="169"/>
      <c r="Z2" s="168" t="s">
        <v>40</v>
      </c>
      <c r="AA2" s="169"/>
      <c r="AB2" s="169"/>
      <c r="AC2" s="169"/>
      <c r="AD2" s="169"/>
      <c r="AE2" s="170" t="s">
        <v>22</v>
      </c>
      <c r="AF2" s="171"/>
      <c r="AG2" s="171"/>
      <c r="AH2" s="172"/>
      <c r="AI2" s="168" t="s">
        <v>23</v>
      </c>
      <c r="AJ2" s="169"/>
      <c r="AK2" s="169"/>
      <c r="AL2" s="169"/>
      <c r="AM2" s="169"/>
      <c r="AN2" s="173" t="str">
        <f>"Differenz zu " &amp; YEAR($CG$4)-6 &amp; " in %"</f>
        <v>Differenz zu 2015 in %</v>
      </c>
      <c r="AO2" s="174"/>
      <c r="AP2" s="174"/>
      <c r="AQ2" s="175"/>
      <c r="AR2" s="173" t="str">
        <f>"Differenz zu " &amp; YEAR($CG$4)-6 &amp; " in %"</f>
        <v>Differenz zu 2015 in %</v>
      </c>
      <c r="AS2" s="174"/>
      <c r="AT2" s="174"/>
      <c r="AU2" s="174"/>
      <c r="AV2" s="175"/>
      <c r="AW2" s="173" t="str">
        <f>"Differenz zu " &amp; YEAR($CG$4)-6 &amp; " Mandate"</f>
        <v>Differenz zu 2015 Mandate</v>
      </c>
      <c r="AX2" s="174"/>
      <c r="AY2" s="174"/>
      <c r="AZ2" s="174"/>
      <c r="BA2" s="175"/>
      <c r="BB2" s="176" t="s">
        <v>18</v>
      </c>
      <c r="BC2" s="177"/>
      <c r="BD2" s="177"/>
      <c r="BE2" s="177"/>
      <c r="BF2" s="178"/>
      <c r="BG2" s="179" t="s">
        <v>19</v>
      </c>
      <c r="BH2" s="180"/>
      <c r="BI2" s="180"/>
      <c r="BJ2" s="180"/>
      <c r="BK2" s="180"/>
      <c r="BL2" s="181"/>
      <c r="BM2" s="179" t="s">
        <v>19</v>
      </c>
      <c r="BN2" s="182"/>
      <c r="BO2" s="182"/>
      <c r="BP2" s="182"/>
      <c r="BQ2" s="183"/>
      <c r="BR2" s="165" t="s">
        <v>20</v>
      </c>
      <c r="BS2" s="166"/>
      <c r="BT2" s="166"/>
      <c r="BU2" s="166"/>
      <c r="BV2" s="166"/>
      <c r="BW2" s="167"/>
      <c r="BX2" s="179" t="s">
        <v>22</v>
      </c>
      <c r="BY2" s="180"/>
      <c r="BZ2" s="180"/>
      <c r="CA2" s="181"/>
      <c r="CB2" s="165" t="s">
        <v>23</v>
      </c>
      <c r="CC2" s="166"/>
      <c r="CD2" s="166"/>
      <c r="CE2" s="166"/>
      <c r="CF2" s="167"/>
      <c r="CG2" s="131" t="s">
        <v>52</v>
      </c>
      <c r="CH2" s="131" t="s">
        <v>41</v>
      </c>
      <c r="CI2" s="131" t="s">
        <v>42</v>
      </c>
      <c r="CJ2" s="131" t="s">
        <v>43</v>
      </c>
    </row>
    <row r="3" spans="1:88" s="132" customFormat="1" ht="36" x14ac:dyDescent="0.2">
      <c r="A3" s="133" t="s">
        <v>24</v>
      </c>
      <c r="B3" s="133" t="s">
        <v>16</v>
      </c>
      <c r="C3" s="134" t="s">
        <v>47</v>
      </c>
      <c r="D3" s="134" t="s">
        <v>48</v>
      </c>
      <c r="E3" s="134" t="s">
        <v>30</v>
      </c>
      <c r="F3" s="134" t="s">
        <v>54</v>
      </c>
      <c r="G3" s="134" t="s">
        <v>31</v>
      </c>
      <c r="H3" s="134" t="s">
        <v>32</v>
      </c>
      <c r="I3" s="134" t="s">
        <v>46</v>
      </c>
      <c r="J3" s="134" t="s">
        <v>45</v>
      </c>
      <c r="K3" s="134" t="s">
        <v>4</v>
      </c>
      <c r="L3" s="134" t="s">
        <v>5</v>
      </c>
      <c r="M3" s="134" t="s">
        <v>6</v>
      </c>
      <c r="N3" s="134" t="s">
        <v>20</v>
      </c>
      <c r="O3" s="134" t="s">
        <v>46</v>
      </c>
      <c r="P3" s="134" t="s">
        <v>45</v>
      </c>
      <c r="Q3" s="134" t="s">
        <v>4</v>
      </c>
      <c r="R3" s="134" t="s">
        <v>5</v>
      </c>
      <c r="S3" s="134" t="s">
        <v>6</v>
      </c>
      <c r="T3" s="134" t="s">
        <v>34</v>
      </c>
      <c r="U3" s="134" t="s">
        <v>46</v>
      </c>
      <c r="V3" s="134" t="s">
        <v>45</v>
      </c>
      <c r="W3" s="134" t="s">
        <v>4</v>
      </c>
      <c r="X3" s="134" t="s">
        <v>5</v>
      </c>
      <c r="Y3" s="134" t="s">
        <v>6</v>
      </c>
      <c r="Z3" s="134" t="s">
        <v>46</v>
      </c>
      <c r="AA3" s="134" t="s">
        <v>45</v>
      </c>
      <c r="AB3" s="134" t="s">
        <v>4</v>
      </c>
      <c r="AC3" s="134" t="s">
        <v>5</v>
      </c>
      <c r="AD3" s="134" t="s">
        <v>6</v>
      </c>
      <c r="AE3" s="134" t="s">
        <v>49</v>
      </c>
      <c r="AF3" s="134" t="s">
        <v>50</v>
      </c>
      <c r="AG3" s="134" t="s">
        <v>31</v>
      </c>
      <c r="AH3" s="134" t="s">
        <v>32</v>
      </c>
      <c r="AI3" s="134" t="s">
        <v>46</v>
      </c>
      <c r="AJ3" s="134" t="s">
        <v>45</v>
      </c>
      <c r="AK3" s="134" t="s">
        <v>4</v>
      </c>
      <c r="AL3" s="134" t="s">
        <v>5</v>
      </c>
      <c r="AM3" s="134" t="s">
        <v>6</v>
      </c>
      <c r="AN3" s="134" t="s">
        <v>49</v>
      </c>
      <c r="AO3" s="134" t="s">
        <v>50</v>
      </c>
      <c r="AP3" s="134" t="s">
        <v>31</v>
      </c>
      <c r="AQ3" s="134" t="s">
        <v>32</v>
      </c>
      <c r="AR3" s="134" t="s">
        <v>46</v>
      </c>
      <c r="AS3" s="134" t="s">
        <v>45</v>
      </c>
      <c r="AT3" s="134" t="s">
        <v>4</v>
      </c>
      <c r="AU3" s="134" t="s">
        <v>5</v>
      </c>
      <c r="AV3" s="134" t="s">
        <v>6</v>
      </c>
      <c r="AW3" s="134" t="s">
        <v>46</v>
      </c>
      <c r="AX3" s="134" t="s">
        <v>45</v>
      </c>
      <c r="AY3" s="134" t="s">
        <v>4</v>
      </c>
      <c r="AZ3" s="134" t="s">
        <v>5</v>
      </c>
      <c r="BA3" s="134" t="s">
        <v>6</v>
      </c>
      <c r="BB3" s="134" t="s">
        <v>25</v>
      </c>
      <c r="BC3" s="134" t="s">
        <v>26</v>
      </c>
      <c r="BD3" s="134" t="s">
        <v>27</v>
      </c>
      <c r="BE3" s="134" t="s">
        <v>28</v>
      </c>
      <c r="BF3" s="134" t="s">
        <v>29</v>
      </c>
      <c r="BG3" s="134" t="s">
        <v>35</v>
      </c>
      <c r="BH3" s="134" t="s">
        <v>48</v>
      </c>
      <c r="BI3" s="134" t="s">
        <v>36</v>
      </c>
      <c r="BJ3" s="134" t="s">
        <v>54</v>
      </c>
      <c r="BK3" s="134" t="s">
        <v>31</v>
      </c>
      <c r="BL3" s="134" t="s">
        <v>32</v>
      </c>
      <c r="BM3" s="134" t="s">
        <v>46</v>
      </c>
      <c r="BN3" s="134" t="s">
        <v>45</v>
      </c>
      <c r="BO3" s="134" t="s">
        <v>4</v>
      </c>
      <c r="BP3" s="134" t="s">
        <v>5</v>
      </c>
      <c r="BQ3" s="134" t="s">
        <v>6</v>
      </c>
      <c r="BR3" s="134" t="s">
        <v>33</v>
      </c>
      <c r="BS3" s="134" t="s">
        <v>46</v>
      </c>
      <c r="BT3" s="134" t="s">
        <v>45</v>
      </c>
      <c r="BU3" s="134" t="s">
        <v>4</v>
      </c>
      <c r="BV3" s="134" t="s">
        <v>5</v>
      </c>
      <c r="BW3" s="134" t="s">
        <v>6</v>
      </c>
      <c r="BX3" s="134" t="s">
        <v>49</v>
      </c>
      <c r="BY3" s="134" t="s">
        <v>51</v>
      </c>
      <c r="BZ3" s="134" t="s">
        <v>31</v>
      </c>
      <c r="CA3" s="134" t="s">
        <v>32</v>
      </c>
      <c r="CB3" s="134" t="s">
        <v>46</v>
      </c>
      <c r="CC3" s="134" t="s">
        <v>45</v>
      </c>
      <c r="CD3" s="134" t="s">
        <v>4</v>
      </c>
      <c r="CE3" s="134" t="s">
        <v>5</v>
      </c>
      <c r="CF3" s="134" t="s">
        <v>6</v>
      </c>
      <c r="CG3" s="134" t="s">
        <v>52</v>
      </c>
      <c r="CH3" s="134" t="s">
        <v>41</v>
      </c>
      <c r="CI3" s="134" t="s">
        <v>42</v>
      </c>
      <c r="CJ3" s="134" t="s">
        <v>44</v>
      </c>
    </row>
    <row r="4" spans="1:88" x14ac:dyDescent="0.2">
      <c r="A4" s="139" t="s">
        <v>55</v>
      </c>
      <c r="B4" s="139" t="s">
        <v>56</v>
      </c>
      <c r="C4" s="2">
        <v>8480</v>
      </c>
      <c r="D4" s="2">
        <v>1500</v>
      </c>
      <c r="E4" s="2">
        <v>4479</v>
      </c>
      <c r="F4" s="2">
        <v>1460</v>
      </c>
      <c r="G4" s="2">
        <v>54</v>
      </c>
      <c r="H4" s="2">
        <v>4425</v>
      </c>
      <c r="I4" s="2">
        <v>2984</v>
      </c>
      <c r="J4" s="2">
        <v>725</v>
      </c>
      <c r="K4" s="2">
        <v>132</v>
      </c>
      <c r="L4" s="2">
        <v>336</v>
      </c>
      <c r="M4" s="2">
        <v>248</v>
      </c>
      <c r="N4" s="2">
        <v>200</v>
      </c>
      <c r="O4" s="2">
        <v>158</v>
      </c>
      <c r="P4" s="2">
        <v>25</v>
      </c>
      <c r="Q4" s="2">
        <v>1</v>
      </c>
      <c r="R4" s="2">
        <v>9</v>
      </c>
      <c r="S4" s="135">
        <v>6</v>
      </c>
      <c r="T4" s="2" t="s">
        <v>34</v>
      </c>
      <c r="U4" s="2"/>
      <c r="V4" s="2"/>
      <c r="W4" s="2">
        <v>1</v>
      </c>
      <c r="X4" s="2">
        <v>0</v>
      </c>
      <c r="Y4" s="2"/>
      <c r="Z4" s="2">
        <v>158</v>
      </c>
      <c r="AA4" s="2">
        <v>25</v>
      </c>
      <c r="AB4" s="2">
        <v>2</v>
      </c>
      <c r="AC4" s="2">
        <v>9</v>
      </c>
      <c r="AD4" s="2">
        <v>6</v>
      </c>
      <c r="AE4" s="136">
        <v>52.82</v>
      </c>
      <c r="AF4" s="3">
        <v>97.33</v>
      </c>
      <c r="AG4" s="3">
        <v>1.21</v>
      </c>
      <c r="AH4" s="3">
        <v>98.79</v>
      </c>
      <c r="AI4" s="3">
        <v>67.44</v>
      </c>
      <c r="AJ4" s="3">
        <v>16.38</v>
      </c>
      <c r="AK4" s="3">
        <v>2.98</v>
      </c>
      <c r="AL4" s="3">
        <v>7.59</v>
      </c>
      <c r="AM4" s="3">
        <v>5.6</v>
      </c>
      <c r="AN4" s="3">
        <v>-8.5500000000000007</v>
      </c>
      <c r="AO4" s="3">
        <v>97.33</v>
      </c>
      <c r="AP4" s="3">
        <v>-1.38</v>
      </c>
      <c r="AQ4" s="3">
        <v>1.38</v>
      </c>
      <c r="AR4" s="3">
        <v>-1.69</v>
      </c>
      <c r="AS4" s="3">
        <v>4.2300000000000004</v>
      </c>
      <c r="AT4" s="3">
        <v>-1.61</v>
      </c>
      <c r="AU4" s="3">
        <v>-2.27</v>
      </c>
      <c r="AV4" s="3">
        <v>1.33</v>
      </c>
      <c r="AW4" s="2">
        <v>-15</v>
      </c>
      <c r="AX4" s="2">
        <v>9</v>
      </c>
      <c r="AY4" s="2">
        <v>1</v>
      </c>
      <c r="AZ4" s="2">
        <v>-5</v>
      </c>
      <c r="BA4" s="2">
        <v>6</v>
      </c>
      <c r="BB4" s="2">
        <v>26</v>
      </c>
      <c r="BC4" s="2">
        <v>26</v>
      </c>
      <c r="BD4" s="3">
        <v>100</v>
      </c>
      <c r="BE4" s="2">
        <v>8480</v>
      </c>
      <c r="BF4" s="3">
        <v>100</v>
      </c>
      <c r="BG4" s="2">
        <v>8891</v>
      </c>
      <c r="BH4" s="2">
        <v>649</v>
      </c>
      <c r="BI4" s="2">
        <v>5456</v>
      </c>
      <c r="BJ4" s="2">
        <v>601</v>
      </c>
      <c r="BK4" s="2">
        <v>141</v>
      </c>
      <c r="BL4" s="2">
        <v>5315</v>
      </c>
      <c r="BM4" s="2">
        <v>3674</v>
      </c>
      <c r="BN4" s="2">
        <v>646</v>
      </c>
      <c r="BO4" s="2">
        <v>244</v>
      </c>
      <c r="BP4" s="2">
        <v>524</v>
      </c>
      <c r="BQ4" s="2">
        <v>227</v>
      </c>
      <c r="BR4" s="2">
        <v>204</v>
      </c>
      <c r="BS4" s="2">
        <v>173</v>
      </c>
      <c r="BT4" s="2">
        <v>16</v>
      </c>
      <c r="BU4" s="2">
        <v>1</v>
      </c>
      <c r="BV4" s="2">
        <v>14</v>
      </c>
      <c r="BW4" s="2">
        <v>0</v>
      </c>
      <c r="BX4" s="3">
        <v>61.37</v>
      </c>
      <c r="BY4" s="3"/>
      <c r="BZ4" s="3">
        <v>2.58</v>
      </c>
      <c r="CA4" s="3">
        <v>97.42</v>
      </c>
      <c r="CB4" s="3">
        <v>69.13</v>
      </c>
      <c r="CC4" s="3">
        <v>12.15</v>
      </c>
      <c r="CD4" s="3">
        <v>4.59</v>
      </c>
      <c r="CE4" s="3">
        <v>9.86</v>
      </c>
      <c r="CF4" s="3">
        <v>4.2699999999999996</v>
      </c>
      <c r="CG4" s="140">
        <v>44220</v>
      </c>
      <c r="CH4" s="2" t="s">
        <v>111</v>
      </c>
      <c r="CI4" s="141" t="s">
        <v>112</v>
      </c>
      <c r="CJ4" s="142">
        <v>44229.655844907407</v>
      </c>
    </row>
    <row r="5" spans="1:88" x14ac:dyDescent="0.2">
      <c r="A5" s="139" t="s">
        <v>57</v>
      </c>
      <c r="B5" s="139" t="s">
        <v>58</v>
      </c>
      <c r="C5" s="2">
        <v>298</v>
      </c>
      <c r="D5" s="2">
        <v>36</v>
      </c>
      <c r="E5" s="2">
        <v>159</v>
      </c>
      <c r="F5" s="2">
        <v>34</v>
      </c>
      <c r="G5" s="2">
        <v>2</v>
      </c>
      <c r="H5" s="2">
        <v>157</v>
      </c>
      <c r="I5" s="2">
        <v>98</v>
      </c>
      <c r="J5" s="2">
        <v>28</v>
      </c>
      <c r="K5" s="2">
        <v>0</v>
      </c>
      <c r="L5" s="2">
        <v>14</v>
      </c>
      <c r="M5" s="2">
        <v>17</v>
      </c>
      <c r="N5" s="2">
        <v>7</v>
      </c>
      <c r="O5" s="2">
        <v>5</v>
      </c>
      <c r="P5" s="2">
        <v>1</v>
      </c>
      <c r="Q5" s="2">
        <v>0</v>
      </c>
      <c r="R5" s="2">
        <v>0</v>
      </c>
      <c r="S5" s="135">
        <v>1</v>
      </c>
      <c r="T5" s="2" t="s">
        <v>37</v>
      </c>
      <c r="U5" s="2"/>
      <c r="V5" s="2"/>
      <c r="W5" s="2"/>
      <c r="X5" s="2"/>
      <c r="Y5" s="2"/>
      <c r="Z5" s="2">
        <v>5</v>
      </c>
      <c r="AA5" s="2">
        <v>1</v>
      </c>
      <c r="AB5" s="2">
        <v>0</v>
      </c>
      <c r="AC5" s="2">
        <v>0</v>
      </c>
      <c r="AD5" s="2">
        <v>1</v>
      </c>
      <c r="AE5" s="136">
        <v>53.36</v>
      </c>
      <c r="AF5" s="3">
        <v>94.44</v>
      </c>
      <c r="AG5" s="3">
        <v>1.26</v>
      </c>
      <c r="AH5" s="3">
        <v>98.74</v>
      </c>
      <c r="AI5" s="3">
        <v>62.42</v>
      </c>
      <c r="AJ5" s="3">
        <v>17.829999999999998</v>
      </c>
      <c r="AK5" s="3">
        <v>0</v>
      </c>
      <c r="AL5" s="3">
        <v>8.92</v>
      </c>
      <c r="AM5" s="3">
        <v>10.83</v>
      </c>
      <c r="AN5" s="3">
        <v>-5.3</v>
      </c>
      <c r="AO5" s="3">
        <v>94.44</v>
      </c>
      <c r="AP5" s="3">
        <v>-3.66</v>
      </c>
      <c r="AQ5" s="3">
        <v>3.66</v>
      </c>
      <c r="AR5" s="3">
        <v>4.95</v>
      </c>
      <c r="AS5" s="3">
        <v>0.59</v>
      </c>
      <c r="AT5" s="3">
        <v>-5.17</v>
      </c>
      <c r="AU5" s="3">
        <v>-4.88</v>
      </c>
      <c r="AV5" s="3">
        <v>4.51</v>
      </c>
      <c r="AW5" s="2">
        <v>0</v>
      </c>
      <c r="AX5" s="2">
        <v>0</v>
      </c>
      <c r="AY5" s="2">
        <v>0</v>
      </c>
      <c r="AZ5" s="2">
        <v>-1</v>
      </c>
      <c r="BA5" s="2">
        <v>1</v>
      </c>
      <c r="BB5" s="2">
        <v>1</v>
      </c>
      <c r="BC5" s="2">
        <v>1</v>
      </c>
      <c r="BD5" s="3"/>
      <c r="BE5" s="2">
        <v>298</v>
      </c>
      <c r="BF5" s="3"/>
      <c r="BG5" s="2">
        <v>312</v>
      </c>
      <c r="BH5" s="2">
        <v>21</v>
      </c>
      <c r="BI5" s="2">
        <v>183</v>
      </c>
      <c r="BJ5" s="2">
        <v>19</v>
      </c>
      <c r="BK5" s="2">
        <v>9</v>
      </c>
      <c r="BL5" s="2">
        <v>174</v>
      </c>
      <c r="BM5" s="2">
        <v>100</v>
      </c>
      <c r="BN5" s="2">
        <v>30</v>
      </c>
      <c r="BO5" s="2">
        <v>9</v>
      </c>
      <c r="BP5" s="2">
        <v>24</v>
      </c>
      <c r="BQ5" s="2">
        <v>11</v>
      </c>
      <c r="BR5" s="2">
        <v>7</v>
      </c>
      <c r="BS5" s="2">
        <v>5</v>
      </c>
      <c r="BT5" s="2">
        <v>1</v>
      </c>
      <c r="BU5" s="2">
        <v>0</v>
      </c>
      <c r="BV5" s="2">
        <v>1</v>
      </c>
      <c r="BW5" s="2">
        <v>0</v>
      </c>
      <c r="BX5" s="3">
        <v>58.65</v>
      </c>
      <c r="BY5" s="3"/>
      <c r="BZ5" s="3">
        <v>4.92</v>
      </c>
      <c r="CA5" s="3">
        <v>95.08</v>
      </c>
      <c r="CB5" s="3">
        <v>57.47</v>
      </c>
      <c r="CC5" s="3">
        <v>17.239999999999998</v>
      </c>
      <c r="CD5" s="3">
        <v>5.17</v>
      </c>
      <c r="CE5" s="3">
        <v>13.79</v>
      </c>
      <c r="CF5" s="3">
        <v>6.32</v>
      </c>
      <c r="CG5" s="140">
        <v>44220</v>
      </c>
      <c r="CH5" s="2" t="s">
        <v>109</v>
      </c>
      <c r="CI5" s="141" t="s">
        <v>110</v>
      </c>
      <c r="CJ5" s="142"/>
    </row>
    <row r="6" spans="1:88" x14ac:dyDescent="0.2">
      <c r="A6" s="139" t="s">
        <v>59</v>
      </c>
      <c r="B6" s="139" t="s">
        <v>60</v>
      </c>
      <c r="C6" s="2">
        <v>221</v>
      </c>
      <c r="D6" s="2">
        <v>52</v>
      </c>
      <c r="E6" s="2">
        <v>123</v>
      </c>
      <c r="F6" s="2">
        <v>52</v>
      </c>
      <c r="G6" s="2">
        <v>0</v>
      </c>
      <c r="H6" s="2">
        <v>123</v>
      </c>
      <c r="I6" s="2">
        <v>77</v>
      </c>
      <c r="J6" s="2">
        <v>25</v>
      </c>
      <c r="K6" s="2">
        <v>0</v>
      </c>
      <c r="L6" s="2">
        <v>6</v>
      </c>
      <c r="M6" s="2">
        <v>15</v>
      </c>
      <c r="N6" s="2">
        <v>7</v>
      </c>
      <c r="O6" s="2">
        <v>5</v>
      </c>
      <c r="P6" s="2">
        <v>1</v>
      </c>
      <c r="Q6" s="2">
        <v>0</v>
      </c>
      <c r="R6" s="2">
        <v>0</v>
      </c>
      <c r="S6" s="135">
        <v>1</v>
      </c>
      <c r="T6" s="2" t="s">
        <v>37</v>
      </c>
      <c r="U6" s="2"/>
      <c r="V6" s="2"/>
      <c r="W6" s="2"/>
      <c r="X6" s="2"/>
      <c r="Y6" s="2"/>
      <c r="Z6" s="2">
        <v>5</v>
      </c>
      <c r="AA6" s="2">
        <v>1</v>
      </c>
      <c r="AB6" s="2">
        <v>0</v>
      </c>
      <c r="AC6" s="2">
        <v>0</v>
      </c>
      <c r="AD6" s="2">
        <v>1</v>
      </c>
      <c r="AE6" s="136">
        <v>55.66</v>
      </c>
      <c r="AF6" s="3">
        <v>100</v>
      </c>
      <c r="AG6" s="3">
        <v>0</v>
      </c>
      <c r="AH6" s="3">
        <v>100</v>
      </c>
      <c r="AI6" s="3">
        <v>62.6</v>
      </c>
      <c r="AJ6" s="3">
        <v>20.329999999999998</v>
      </c>
      <c r="AK6" s="3">
        <v>0</v>
      </c>
      <c r="AL6" s="3">
        <v>4.88</v>
      </c>
      <c r="AM6" s="3">
        <v>12.2</v>
      </c>
      <c r="AN6" s="3">
        <v>-7.34</v>
      </c>
      <c r="AO6" s="3">
        <v>100</v>
      </c>
      <c r="AP6" s="3">
        <v>-2.1</v>
      </c>
      <c r="AQ6" s="3">
        <v>2.1</v>
      </c>
      <c r="AR6" s="3">
        <v>-3.83</v>
      </c>
      <c r="AS6" s="3">
        <v>3.18</v>
      </c>
      <c r="AT6" s="3">
        <v>-1.43</v>
      </c>
      <c r="AU6" s="3">
        <v>-1.55</v>
      </c>
      <c r="AV6" s="3">
        <v>3.62</v>
      </c>
      <c r="AW6" s="2">
        <v>-1</v>
      </c>
      <c r="AX6" s="2">
        <v>0</v>
      </c>
      <c r="AY6" s="2">
        <v>0</v>
      </c>
      <c r="AZ6" s="2">
        <v>0</v>
      </c>
      <c r="BA6" s="2">
        <v>1</v>
      </c>
      <c r="BB6" s="2">
        <v>1</v>
      </c>
      <c r="BC6" s="2">
        <v>1</v>
      </c>
      <c r="BD6" s="3"/>
      <c r="BE6" s="2">
        <v>221</v>
      </c>
      <c r="BF6" s="3"/>
      <c r="BG6" s="2">
        <v>227</v>
      </c>
      <c r="BH6" s="2">
        <v>21</v>
      </c>
      <c r="BI6" s="2">
        <v>143</v>
      </c>
      <c r="BJ6" s="2">
        <v>21</v>
      </c>
      <c r="BK6" s="2">
        <v>3</v>
      </c>
      <c r="BL6" s="2">
        <v>140</v>
      </c>
      <c r="BM6" s="2">
        <v>93</v>
      </c>
      <c r="BN6" s="2">
        <v>24</v>
      </c>
      <c r="BO6" s="2">
        <v>2</v>
      </c>
      <c r="BP6" s="2">
        <v>9</v>
      </c>
      <c r="BQ6" s="2">
        <v>12</v>
      </c>
      <c r="BR6" s="2">
        <v>7</v>
      </c>
      <c r="BS6" s="2">
        <v>6</v>
      </c>
      <c r="BT6" s="2">
        <v>1</v>
      </c>
      <c r="BU6" s="2">
        <v>0</v>
      </c>
      <c r="BV6" s="2">
        <v>0</v>
      </c>
      <c r="BW6" s="2">
        <v>0</v>
      </c>
      <c r="BX6" s="3">
        <v>63</v>
      </c>
      <c r="BY6" s="3"/>
      <c r="BZ6" s="3">
        <v>2.1</v>
      </c>
      <c r="CA6" s="3">
        <v>97.9</v>
      </c>
      <c r="CB6" s="3">
        <v>66.430000000000007</v>
      </c>
      <c r="CC6" s="3">
        <v>17.14</v>
      </c>
      <c r="CD6" s="3">
        <v>1.43</v>
      </c>
      <c r="CE6" s="3">
        <v>6.43</v>
      </c>
      <c r="CF6" s="3">
        <v>8.57</v>
      </c>
      <c r="CG6" s="140">
        <v>44220</v>
      </c>
      <c r="CH6" s="2" t="s">
        <v>109</v>
      </c>
      <c r="CI6" s="141" t="s">
        <v>110</v>
      </c>
      <c r="CJ6" s="142"/>
    </row>
    <row r="7" spans="1:88" x14ac:dyDescent="0.2">
      <c r="A7" s="139" t="s">
        <v>61</v>
      </c>
      <c r="B7" s="139" t="s">
        <v>62</v>
      </c>
      <c r="C7" s="2">
        <v>225</v>
      </c>
      <c r="D7" s="2">
        <v>57</v>
      </c>
      <c r="E7" s="2">
        <v>147</v>
      </c>
      <c r="F7" s="2">
        <v>57</v>
      </c>
      <c r="G7" s="2">
        <v>0</v>
      </c>
      <c r="H7" s="2">
        <v>147</v>
      </c>
      <c r="I7" s="2">
        <v>125</v>
      </c>
      <c r="J7" s="2">
        <v>8</v>
      </c>
      <c r="K7" s="2">
        <v>5</v>
      </c>
      <c r="L7" s="2">
        <v>5</v>
      </c>
      <c r="M7" s="2">
        <v>4</v>
      </c>
      <c r="N7" s="2">
        <v>7</v>
      </c>
      <c r="O7" s="2">
        <v>7</v>
      </c>
      <c r="P7" s="2">
        <v>0</v>
      </c>
      <c r="Q7" s="2">
        <v>0</v>
      </c>
      <c r="R7" s="2">
        <v>0</v>
      </c>
      <c r="S7" s="135">
        <v>0</v>
      </c>
      <c r="T7" s="2" t="s">
        <v>37</v>
      </c>
      <c r="U7" s="2"/>
      <c r="V7" s="2"/>
      <c r="W7" s="2"/>
      <c r="X7" s="2"/>
      <c r="Y7" s="2"/>
      <c r="Z7" s="2">
        <v>7</v>
      </c>
      <c r="AA7" s="2">
        <v>0</v>
      </c>
      <c r="AB7" s="2">
        <v>0</v>
      </c>
      <c r="AC7" s="2">
        <v>0</v>
      </c>
      <c r="AD7" s="2">
        <v>0</v>
      </c>
      <c r="AE7" s="136">
        <v>65.33</v>
      </c>
      <c r="AF7" s="3">
        <v>100</v>
      </c>
      <c r="AG7" s="3">
        <v>0</v>
      </c>
      <c r="AH7" s="3">
        <v>100</v>
      </c>
      <c r="AI7" s="3">
        <v>85.03</v>
      </c>
      <c r="AJ7" s="3">
        <v>5.44</v>
      </c>
      <c r="AK7" s="3">
        <v>3.4</v>
      </c>
      <c r="AL7" s="3">
        <v>3.4</v>
      </c>
      <c r="AM7" s="3">
        <v>2.72</v>
      </c>
      <c r="AN7" s="3">
        <v>0.96</v>
      </c>
      <c r="AO7" s="3">
        <v>100</v>
      </c>
      <c r="AP7" s="3">
        <v>-0.67</v>
      </c>
      <c r="AQ7" s="3">
        <v>0.67</v>
      </c>
      <c r="AR7" s="3">
        <v>13.22</v>
      </c>
      <c r="AS7" s="3">
        <v>-4.62</v>
      </c>
      <c r="AT7" s="3">
        <v>-5.32</v>
      </c>
      <c r="AU7" s="3">
        <v>-1.3</v>
      </c>
      <c r="AV7" s="3">
        <v>-1.98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225</v>
      </c>
      <c r="BF7" s="3"/>
      <c r="BG7" s="2">
        <v>233</v>
      </c>
      <c r="BH7" s="2">
        <v>14</v>
      </c>
      <c r="BI7" s="2">
        <v>150</v>
      </c>
      <c r="BJ7" s="2">
        <v>12</v>
      </c>
      <c r="BK7" s="2">
        <v>1</v>
      </c>
      <c r="BL7" s="2">
        <v>149</v>
      </c>
      <c r="BM7" s="2">
        <v>107</v>
      </c>
      <c r="BN7" s="2">
        <v>15</v>
      </c>
      <c r="BO7" s="2">
        <v>13</v>
      </c>
      <c r="BP7" s="2">
        <v>7</v>
      </c>
      <c r="BQ7" s="2">
        <v>7</v>
      </c>
      <c r="BR7" s="2">
        <v>7</v>
      </c>
      <c r="BS7" s="2">
        <v>7</v>
      </c>
      <c r="BT7" s="2">
        <v>0</v>
      </c>
      <c r="BU7" s="2">
        <v>0</v>
      </c>
      <c r="BV7" s="2">
        <v>0</v>
      </c>
      <c r="BW7" s="2">
        <v>0</v>
      </c>
      <c r="BX7" s="3">
        <v>64.38</v>
      </c>
      <c r="BY7" s="3"/>
      <c r="BZ7" s="3">
        <v>0.67</v>
      </c>
      <c r="CA7" s="3">
        <v>99.33</v>
      </c>
      <c r="CB7" s="3">
        <v>71.81</v>
      </c>
      <c r="CC7" s="3">
        <v>10.07</v>
      </c>
      <c r="CD7" s="3">
        <v>8.7200000000000006</v>
      </c>
      <c r="CE7" s="3">
        <v>4.7</v>
      </c>
      <c r="CF7" s="3">
        <v>4.7</v>
      </c>
      <c r="CG7" s="140">
        <v>44220</v>
      </c>
      <c r="CH7" s="2" t="s">
        <v>109</v>
      </c>
      <c r="CI7" s="141" t="s">
        <v>110</v>
      </c>
      <c r="CJ7" s="142"/>
    </row>
    <row r="8" spans="1:88" x14ac:dyDescent="0.2">
      <c r="A8" s="139" t="s">
        <v>63</v>
      </c>
      <c r="B8" s="139" t="s">
        <v>64</v>
      </c>
      <c r="C8" s="2">
        <v>388</v>
      </c>
      <c r="D8" s="2">
        <v>58</v>
      </c>
      <c r="E8" s="2">
        <v>182</v>
      </c>
      <c r="F8" s="2">
        <v>58</v>
      </c>
      <c r="G8" s="2">
        <v>3</v>
      </c>
      <c r="H8" s="2">
        <v>179</v>
      </c>
      <c r="I8" s="2">
        <v>88</v>
      </c>
      <c r="J8" s="2">
        <v>32</v>
      </c>
      <c r="K8" s="2">
        <v>8</v>
      </c>
      <c r="L8" s="2">
        <v>47</v>
      </c>
      <c r="M8" s="2">
        <v>4</v>
      </c>
      <c r="N8" s="2">
        <v>7</v>
      </c>
      <c r="O8" s="2">
        <v>4</v>
      </c>
      <c r="P8" s="2">
        <v>1</v>
      </c>
      <c r="Q8" s="2">
        <v>0</v>
      </c>
      <c r="R8" s="2">
        <v>2</v>
      </c>
      <c r="S8" s="135">
        <v>0</v>
      </c>
      <c r="T8" s="2" t="s">
        <v>37</v>
      </c>
      <c r="U8" s="2"/>
      <c r="V8" s="2"/>
      <c r="W8" s="2"/>
      <c r="X8" s="2"/>
      <c r="Y8" s="2"/>
      <c r="Z8" s="2">
        <v>4</v>
      </c>
      <c r="AA8" s="2">
        <v>1</v>
      </c>
      <c r="AB8" s="2">
        <v>0</v>
      </c>
      <c r="AC8" s="2">
        <v>2</v>
      </c>
      <c r="AD8" s="2">
        <v>0</v>
      </c>
      <c r="AE8" s="136">
        <v>46.91</v>
      </c>
      <c r="AF8" s="3">
        <v>100</v>
      </c>
      <c r="AG8" s="3">
        <v>1.65</v>
      </c>
      <c r="AH8" s="3">
        <v>98.35</v>
      </c>
      <c r="AI8" s="3">
        <v>49.16</v>
      </c>
      <c r="AJ8" s="3">
        <v>17.88</v>
      </c>
      <c r="AK8" s="3">
        <v>4.47</v>
      </c>
      <c r="AL8" s="3">
        <v>26.26</v>
      </c>
      <c r="AM8" s="3">
        <v>2.23</v>
      </c>
      <c r="AN8" s="3">
        <v>-21.64</v>
      </c>
      <c r="AO8" s="3">
        <v>100</v>
      </c>
      <c r="AP8" s="3">
        <v>-3.37</v>
      </c>
      <c r="AQ8" s="3">
        <v>3.37</v>
      </c>
      <c r="AR8" s="3">
        <v>-0.27</v>
      </c>
      <c r="AS8" s="3">
        <v>5.42</v>
      </c>
      <c r="AT8" s="3">
        <v>1.45</v>
      </c>
      <c r="AU8" s="3">
        <v>-3.93</v>
      </c>
      <c r="AV8" s="3">
        <v>-2.67</v>
      </c>
      <c r="AW8" s="2">
        <v>-1</v>
      </c>
      <c r="AX8" s="2">
        <v>0</v>
      </c>
      <c r="AY8" s="2">
        <v>0</v>
      </c>
      <c r="AZ8" s="2">
        <v>-1</v>
      </c>
      <c r="BA8" s="2">
        <v>0</v>
      </c>
      <c r="BB8" s="2">
        <v>1</v>
      </c>
      <c r="BC8" s="2">
        <v>1</v>
      </c>
      <c r="BD8" s="3"/>
      <c r="BE8" s="2">
        <v>388</v>
      </c>
      <c r="BF8" s="3"/>
      <c r="BG8" s="2">
        <v>407</v>
      </c>
      <c r="BH8" s="2">
        <v>22</v>
      </c>
      <c r="BI8" s="2">
        <v>279</v>
      </c>
      <c r="BJ8" s="2">
        <v>18</v>
      </c>
      <c r="BK8" s="2">
        <v>14</v>
      </c>
      <c r="BL8" s="2">
        <v>265</v>
      </c>
      <c r="BM8" s="2">
        <v>131</v>
      </c>
      <c r="BN8" s="2">
        <v>33</v>
      </c>
      <c r="BO8" s="2">
        <v>8</v>
      </c>
      <c r="BP8" s="2">
        <v>80</v>
      </c>
      <c r="BQ8" s="2">
        <v>13</v>
      </c>
      <c r="BR8" s="2">
        <v>9</v>
      </c>
      <c r="BS8" s="2">
        <v>5</v>
      </c>
      <c r="BT8" s="2">
        <v>1</v>
      </c>
      <c r="BU8" s="2">
        <v>0</v>
      </c>
      <c r="BV8" s="2">
        <v>3</v>
      </c>
      <c r="BW8" s="2">
        <v>0</v>
      </c>
      <c r="BX8" s="3">
        <v>68.55</v>
      </c>
      <c r="BY8" s="3"/>
      <c r="BZ8" s="3">
        <v>5.0199999999999996</v>
      </c>
      <c r="CA8" s="3">
        <v>94.98</v>
      </c>
      <c r="CB8" s="3">
        <v>49.43</v>
      </c>
      <c r="CC8" s="3">
        <v>12.45</v>
      </c>
      <c r="CD8" s="3">
        <v>3.02</v>
      </c>
      <c r="CE8" s="3">
        <v>30.19</v>
      </c>
      <c r="CF8" s="3">
        <v>4.91</v>
      </c>
      <c r="CG8" s="140">
        <v>44220</v>
      </c>
      <c r="CH8" s="2" t="s">
        <v>109</v>
      </c>
      <c r="CI8" s="141" t="s">
        <v>110</v>
      </c>
      <c r="CJ8" s="142"/>
    </row>
    <row r="9" spans="1:88" x14ac:dyDescent="0.2">
      <c r="A9" s="139" t="s">
        <v>65</v>
      </c>
      <c r="B9" s="139" t="s">
        <v>66</v>
      </c>
      <c r="C9" s="2">
        <v>226</v>
      </c>
      <c r="D9" s="2">
        <v>30</v>
      </c>
      <c r="E9" s="2">
        <v>110</v>
      </c>
      <c r="F9" s="2">
        <v>30</v>
      </c>
      <c r="G9" s="2">
        <v>1</v>
      </c>
      <c r="H9" s="2">
        <v>109</v>
      </c>
      <c r="I9" s="2">
        <v>85</v>
      </c>
      <c r="J9" s="2">
        <v>10</v>
      </c>
      <c r="K9" s="2">
        <v>5</v>
      </c>
      <c r="L9" s="2">
        <v>4</v>
      </c>
      <c r="M9" s="2">
        <v>5</v>
      </c>
      <c r="N9" s="2">
        <v>7</v>
      </c>
      <c r="O9" s="2">
        <v>7</v>
      </c>
      <c r="P9" s="2">
        <v>0</v>
      </c>
      <c r="Q9" s="2">
        <v>0</v>
      </c>
      <c r="R9" s="2">
        <v>0</v>
      </c>
      <c r="S9" s="135">
        <v>0</v>
      </c>
      <c r="T9" s="2" t="s">
        <v>37</v>
      </c>
      <c r="U9" s="2"/>
      <c r="V9" s="2"/>
      <c r="W9" s="2"/>
      <c r="X9" s="2"/>
      <c r="Y9" s="2"/>
      <c r="Z9" s="2">
        <v>7</v>
      </c>
      <c r="AA9" s="2">
        <v>0</v>
      </c>
      <c r="AB9" s="2">
        <v>0</v>
      </c>
      <c r="AC9" s="2">
        <v>0</v>
      </c>
      <c r="AD9" s="2">
        <v>0</v>
      </c>
      <c r="AE9" s="136">
        <v>48.67</v>
      </c>
      <c r="AF9" s="3">
        <v>100</v>
      </c>
      <c r="AG9" s="3">
        <v>0.91</v>
      </c>
      <c r="AH9" s="3">
        <v>99.09</v>
      </c>
      <c r="AI9" s="3">
        <v>77.98</v>
      </c>
      <c r="AJ9" s="3">
        <v>9.17</v>
      </c>
      <c r="AK9" s="3">
        <v>4.59</v>
      </c>
      <c r="AL9" s="3">
        <v>3.67</v>
      </c>
      <c r="AM9" s="3">
        <v>4.59</v>
      </c>
      <c r="AN9" s="3">
        <v>-1.72</v>
      </c>
      <c r="AO9" s="3">
        <v>100</v>
      </c>
      <c r="AP9" s="3">
        <v>0.13</v>
      </c>
      <c r="AQ9" s="3">
        <v>-0.13</v>
      </c>
      <c r="AR9" s="3">
        <v>6.11</v>
      </c>
      <c r="AS9" s="3">
        <v>2.92</v>
      </c>
      <c r="AT9" s="3">
        <v>-1.66</v>
      </c>
      <c r="AU9" s="3">
        <v>-7.27</v>
      </c>
      <c r="AV9" s="3">
        <v>-0.1</v>
      </c>
      <c r="AW9" s="2">
        <v>1</v>
      </c>
      <c r="AX9" s="2">
        <v>0</v>
      </c>
      <c r="AY9" s="2">
        <v>0</v>
      </c>
      <c r="AZ9" s="2">
        <v>-1</v>
      </c>
      <c r="BA9" s="2">
        <v>0</v>
      </c>
      <c r="BB9" s="2">
        <v>1</v>
      </c>
      <c r="BC9" s="2">
        <v>1</v>
      </c>
      <c r="BD9" s="3"/>
      <c r="BE9" s="2">
        <v>226</v>
      </c>
      <c r="BF9" s="3"/>
      <c r="BG9" s="2">
        <v>256</v>
      </c>
      <c r="BH9" s="2">
        <v>8</v>
      </c>
      <c r="BI9" s="2">
        <v>129</v>
      </c>
      <c r="BJ9" s="2">
        <v>8</v>
      </c>
      <c r="BK9" s="2">
        <v>1</v>
      </c>
      <c r="BL9" s="2">
        <v>128</v>
      </c>
      <c r="BM9" s="2">
        <v>92</v>
      </c>
      <c r="BN9" s="2">
        <v>8</v>
      </c>
      <c r="BO9" s="2">
        <v>8</v>
      </c>
      <c r="BP9" s="2">
        <v>14</v>
      </c>
      <c r="BQ9" s="2">
        <v>6</v>
      </c>
      <c r="BR9" s="2">
        <v>7</v>
      </c>
      <c r="BS9" s="2">
        <v>6</v>
      </c>
      <c r="BT9" s="2">
        <v>0</v>
      </c>
      <c r="BU9" s="2">
        <v>0</v>
      </c>
      <c r="BV9" s="2">
        <v>1</v>
      </c>
      <c r="BW9" s="2">
        <v>0</v>
      </c>
      <c r="BX9" s="3">
        <v>50.39</v>
      </c>
      <c r="BY9" s="3"/>
      <c r="BZ9" s="3">
        <v>0.78</v>
      </c>
      <c r="CA9" s="3">
        <v>99.22</v>
      </c>
      <c r="CB9" s="3">
        <v>71.88</v>
      </c>
      <c r="CC9" s="3">
        <v>6.25</v>
      </c>
      <c r="CD9" s="3">
        <v>6.25</v>
      </c>
      <c r="CE9" s="3">
        <v>10.94</v>
      </c>
      <c r="CF9" s="3">
        <v>4.6900000000000004</v>
      </c>
      <c r="CG9" s="140">
        <v>44220</v>
      </c>
      <c r="CH9" s="2" t="s">
        <v>109</v>
      </c>
      <c r="CI9" s="141" t="s">
        <v>110</v>
      </c>
      <c r="CJ9" s="142"/>
    </row>
    <row r="10" spans="1:88" x14ac:dyDescent="0.2">
      <c r="A10" s="139" t="s">
        <v>67</v>
      </c>
      <c r="B10" s="139" t="s">
        <v>68</v>
      </c>
      <c r="C10" s="2">
        <v>219</v>
      </c>
      <c r="D10" s="2">
        <v>38</v>
      </c>
      <c r="E10" s="2">
        <v>128</v>
      </c>
      <c r="F10" s="2">
        <v>38</v>
      </c>
      <c r="G10" s="2">
        <v>0</v>
      </c>
      <c r="H10" s="2">
        <v>128</v>
      </c>
      <c r="I10" s="2">
        <v>99</v>
      </c>
      <c r="J10" s="2">
        <v>21</v>
      </c>
      <c r="K10" s="2">
        <v>2</v>
      </c>
      <c r="L10" s="2">
        <v>2</v>
      </c>
      <c r="M10" s="2">
        <v>4</v>
      </c>
      <c r="N10" s="2">
        <v>7</v>
      </c>
      <c r="O10" s="2">
        <v>6</v>
      </c>
      <c r="P10" s="2">
        <v>1</v>
      </c>
      <c r="Q10" s="2">
        <v>0</v>
      </c>
      <c r="R10" s="2">
        <v>0</v>
      </c>
      <c r="S10" s="135">
        <v>0</v>
      </c>
      <c r="T10" s="2" t="s">
        <v>37</v>
      </c>
      <c r="U10" s="2"/>
      <c r="V10" s="2"/>
      <c r="W10" s="2"/>
      <c r="X10" s="2"/>
      <c r="Y10" s="2"/>
      <c r="Z10" s="2">
        <v>6</v>
      </c>
      <c r="AA10" s="2">
        <v>1</v>
      </c>
      <c r="AB10" s="2">
        <v>0</v>
      </c>
      <c r="AC10" s="2">
        <v>0</v>
      </c>
      <c r="AD10" s="2">
        <v>0</v>
      </c>
      <c r="AE10" s="136">
        <v>58.45</v>
      </c>
      <c r="AF10" s="3">
        <v>100</v>
      </c>
      <c r="AG10" s="3">
        <v>0</v>
      </c>
      <c r="AH10" s="3">
        <v>100</v>
      </c>
      <c r="AI10" s="3">
        <v>77.34</v>
      </c>
      <c r="AJ10" s="3">
        <v>16.41</v>
      </c>
      <c r="AK10" s="3">
        <v>1.56</v>
      </c>
      <c r="AL10" s="3">
        <v>1.56</v>
      </c>
      <c r="AM10" s="3">
        <v>3.13</v>
      </c>
      <c r="AN10" s="3">
        <v>-4.8600000000000003</v>
      </c>
      <c r="AO10" s="3">
        <v>100</v>
      </c>
      <c r="AP10" s="3">
        <v>-2.17</v>
      </c>
      <c r="AQ10" s="3">
        <v>2.17</v>
      </c>
      <c r="AR10" s="3">
        <v>2.5299999999999998</v>
      </c>
      <c r="AS10" s="3">
        <v>3.81</v>
      </c>
      <c r="AT10" s="3">
        <v>-3.62</v>
      </c>
      <c r="AU10" s="3">
        <v>-1.4</v>
      </c>
      <c r="AV10" s="3">
        <v>-1.32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219</v>
      </c>
      <c r="BF10" s="3"/>
      <c r="BG10" s="2">
        <v>218</v>
      </c>
      <c r="BH10" s="2">
        <v>24</v>
      </c>
      <c r="BI10" s="2">
        <v>138</v>
      </c>
      <c r="BJ10" s="2">
        <v>24</v>
      </c>
      <c r="BK10" s="2">
        <v>3</v>
      </c>
      <c r="BL10" s="2">
        <v>135</v>
      </c>
      <c r="BM10" s="2">
        <v>101</v>
      </c>
      <c r="BN10" s="2">
        <v>17</v>
      </c>
      <c r="BO10" s="2">
        <v>7</v>
      </c>
      <c r="BP10" s="2">
        <v>4</v>
      </c>
      <c r="BQ10" s="2">
        <v>6</v>
      </c>
      <c r="BR10" s="2">
        <v>7</v>
      </c>
      <c r="BS10" s="2">
        <v>6</v>
      </c>
      <c r="BT10" s="2">
        <v>1</v>
      </c>
      <c r="BU10" s="2">
        <v>0</v>
      </c>
      <c r="BV10" s="2">
        <v>0</v>
      </c>
      <c r="BW10" s="2">
        <v>0</v>
      </c>
      <c r="BX10" s="3">
        <v>63.3</v>
      </c>
      <c r="BY10" s="3"/>
      <c r="BZ10" s="3">
        <v>2.17</v>
      </c>
      <c r="CA10" s="3">
        <v>97.83</v>
      </c>
      <c r="CB10" s="3">
        <v>74.81</v>
      </c>
      <c r="CC10" s="3">
        <v>12.59</v>
      </c>
      <c r="CD10" s="3">
        <v>5.19</v>
      </c>
      <c r="CE10" s="3">
        <v>2.96</v>
      </c>
      <c r="CF10" s="3">
        <v>4.4400000000000004</v>
      </c>
      <c r="CG10" s="140">
        <v>44220</v>
      </c>
      <c r="CH10" s="2" t="s">
        <v>109</v>
      </c>
      <c r="CI10" s="141" t="s">
        <v>110</v>
      </c>
      <c r="CJ10" s="142"/>
    </row>
    <row r="11" spans="1:88" x14ac:dyDescent="0.2">
      <c r="A11" s="139" t="s">
        <v>69</v>
      </c>
      <c r="B11" s="139" t="s">
        <v>70</v>
      </c>
      <c r="C11" s="2">
        <v>114</v>
      </c>
      <c r="D11" s="2">
        <v>39</v>
      </c>
      <c r="E11" s="2">
        <v>75</v>
      </c>
      <c r="F11" s="2">
        <v>39</v>
      </c>
      <c r="G11" s="2">
        <v>1</v>
      </c>
      <c r="H11" s="2">
        <v>74</v>
      </c>
      <c r="I11" s="2">
        <v>51</v>
      </c>
      <c r="J11" s="2">
        <v>15</v>
      </c>
      <c r="K11" s="2">
        <v>3</v>
      </c>
      <c r="L11" s="2">
        <v>0</v>
      </c>
      <c r="M11" s="2">
        <v>5</v>
      </c>
      <c r="N11" s="2">
        <v>7</v>
      </c>
      <c r="O11" s="2">
        <v>6</v>
      </c>
      <c r="P11" s="2">
        <v>1</v>
      </c>
      <c r="Q11" s="2">
        <v>0</v>
      </c>
      <c r="R11" s="2">
        <v>0</v>
      </c>
      <c r="S11" s="135">
        <v>0</v>
      </c>
      <c r="T11" s="2" t="s">
        <v>37</v>
      </c>
      <c r="U11" s="2"/>
      <c r="V11" s="2"/>
      <c r="W11" s="2"/>
      <c r="X11" s="2"/>
      <c r="Y11" s="2"/>
      <c r="Z11" s="2">
        <v>6</v>
      </c>
      <c r="AA11" s="2">
        <v>1</v>
      </c>
      <c r="AB11" s="2">
        <v>0</v>
      </c>
      <c r="AC11" s="2">
        <v>0</v>
      </c>
      <c r="AD11" s="2">
        <v>0</v>
      </c>
      <c r="AE11" s="136">
        <v>65.790000000000006</v>
      </c>
      <c r="AF11" s="3">
        <v>100</v>
      </c>
      <c r="AG11" s="3">
        <v>1.33</v>
      </c>
      <c r="AH11" s="3">
        <v>98.67</v>
      </c>
      <c r="AI11" s="3">
        <v>68.92</v>
      </c>
      <c r="AJ11" s="3">
        <v>20.27</v>
      </c>
      <c r="AK11" s="3">
        <v>4.05</v>
      </c>
      <c r="AL11" s="3">
        <v>0</v>
      </c>
      <c r="AM11" s="3">
        <v>6.76</v>
      </c>
      <c r="AN11" s="3">
        <v>-7.65</v>
      </c>
      <c r="AO11" s="3">
        <v>100</v>
      </c>
      <c r="AP11" s="3">
        <v>1.33</v>
      </c>
      <c r="AQ11" s="3">
        <v>-1.33</v>
      </c>
      <c r="AR11" s="3">
        <v>-8.74</v>
      </c>
      <c r="AS11" s="3">
        <v>10.7</v>
      </c>
      <c r="AT11" s="3">
        <v>0.86</v>
      </c>
      <c r="AU11" s="3">
        <v>-3.19</v>
      </c>
      <c r="AV11" s="3">
        <v>0.37</v>
      </c>
      <c r="AW11" s="2">
        <v>-1</v>
      </c>
      <c r="AX11" s="2">
        <v>1</v>
      </c>
      <c r="AY11" s="2">
        <v>0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114</v>
      </c>
      <c r="BF11" s="3"/>
      <c r="BG11" s="2">
        <v>128</v>
      </c>
      <c r="BH11" s="2">
        <v>26</v>
      </c>
      <c r="BI11" s="2">
        <v>94</v>
      </c>
      <c r="BJ11" s="2">
        <v>26</v>
      </c>
      <c r="BK11" s="2">
        <v>0</v>
      </c>
      <c r="BL11" s="2">
        <v>94</v>
      </c>
      <c r="BM11" s="2">
        <v>73</v>
      </c>
      <c r="BN11" s="2">
        <v>9</v>
      </c>
      <c r="BO11" s="2">
        <v>3</v>
      </c>
      <c r="BP11" s="2">
        <v>3</v>
      </c>
      <c r="BQ11" s="2">
        <v>6</v>
      </c>
      <c r="BR11" s="2">
        <v>7</v>
      </c>
      <c r="BS11" s="2">
        <v>7</v>
      </c>
      <c r="BT11" s="2">
        <v>0</v>
      </c>
      <c r="BU11" s="2">
        <v>0</v>
      </c>
      <c r="BV11" s="2">
        <v>0</v>
      </c>
      <c r="BW11" s="2">
        <v>0</v>
      </c>
      <c r="BX11" s="3">
        <v>73.44</v>
      </c>
      <c r="BY11" s="3"/>
      <c r="BZ11" s="3">
        <v>0</v>
      </c>
      <c r="CA11" s="3">
        <v>100</v>
      </c>
      <c r="CB11" s="3">
        <v>77.66</v>
      </c>
      <c r="CC11" s="3">
        <v>9.57</v>
      </c>
      <c r="CD11" s="3">
        <v>3.19</v>
      </c>
      <c r="CE11" s="3">
        <v>3.19</v>
      </c>
      <c r="CF11" s="3">
        <v>6.38</v>
      </c>
      <c r="CG11" s="140">
        <v>44220</v>
      </c>
      <c r="CH11" s="2" t="s">
        <v>109</v>
      </c>
      <c r="CI11" s="141" t="s">
        <v>110</v>
      </c>
      <c r="CJ11" s="142"/>
    </row>
    <row r="12" spans="1:88" x14ac:dyDescent="0.2">
      <c r="A12" s="139" t="s">
        <v>71</v>
      </c>
      <c r="B12" s="139" t="s">
        <v>72</v>
      </c>
      <c r="C12" s="2">
        <v>581</v>
      </c>
      <c r="D12" s="2">
        <v>55</v>
      </c>
      <c r="E12" s="2">
        <v>231</v>
      </c>
      <c r="F12" s="2">
        <v>55</v>
      </c>
      <c r="G12" s="2">
        <v>3</v>
      </c>
      <c r="H12" s="2">
        <v>228</v>
      </c>
      <c r="I12" s="2">
        <v>155</v>
      </c>
      <c r="J12" s="2">
        <v>45</v>
      </c>
      <c r="K12" s="2">
        <v>7</v>
      </c>
      <c r="L12" s="2">
        <v>8</v>
      </c>
      <c r="M12" s="2">
        <v>13</v>
      </c>
      <c r="N12" s="2">
        <v>9</v>
      </c>
      <c r="O12" s="2">
        <v>7</v>
      </c>
      <c r="P12" s="2">
        <v>2</v>
      </c>
      <c r="Q12" s="2">
        <v>0</v>
      </c>
      <c r="R12" s="2">
        <v>0</v>
      </c>
      <c r="S12" s="135">
        <v>0</v>
      </c>
      <c r="T12" s="2" t="s">
        <v>37</v>
      </c>
      <c r="U12" s="2"/>
      <c r="V12" s="2"/>
      <c r="W12" s="2"/>
      <c r="X12" s="2"/>
      <c r="Y12" s="2"/>
      <c r="Z12" s="2">
        <v>7</v>
      </c>
      <c r="AA12" s="2">
        <v>2</v>
      </c>
      <c r="AB12" s="2">
        <v>0</v>
      </c>
      <c r="AC12" s="2">
        <v>0</v>
      </c>
      <c r="AD12" s="2">
        <v>0</v>
      </c>
      <c r="AE12" s="136">
        <v>39.76</v>
      </c>
      <c r="AF12" s="3">
        <v>100</v>
      </c>
      <c r="AG12" s="3">
        <v>1.3</v>
      </c>
      <c r="AH12" s="3">
        <v>98.7</v>
      </c>
      <c r="AI12" s="3">
        <v>67.98</v>
      </c>
      <c r="AJ12" s="3">
        <v>19.739999999999998</v>
      </c>
      <c r="AK12" s="3">
        <v>3.07</v>
      </c>
      <c r="AL12" s="3">
        <v>3.51</v>
      </c>
      <c r="AM12" s="3">
        <v>5.7</v>
      </c>
      <c r="AN12" s="3">
        <v>-12.24</v>
      </c>
      <c r="AO12" s="3">
        <v>100</v>
      </c>
      <c r="AP12" s="3">
        <v>-1.1599999999999999</v>
      </c>
      <c r="AQ12" s="3">
        <v>1.1599999999999999</v>
      </c>
      <c r="AR12" s="3">
        <v>-9.3000000000000007</v>
      </c>
      <c r="AS12" s="3">
        <v>4.59</v>
      </c>
      <c r="AT12" s="3">
        <v>-0.72</v>
      </c>
      <c r="AU12" s="3">
        <v>1.93</v>
      </c>
      <c r="AV12" s="3">
        <v>3.49</v>
      </c>
      <c r="AW12" s="2">
        <v>-3</v>
      </c>
      <c r="AX12" s="2">
        <v>1</v>
      </c>
      <c r="AY12" s="2">
        <v>0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581</v>
      </c>
      <c r="BF12" s="3"/>
      <c r="BG12" s="2">
        <v>625</v>
      </c>
      <c r="BH12" s="2">
        <v>13</v>
      </c>
      <c r="BI12" s="2">
        <v>325</v>
      </c>
      <c r="BJ12" s="2">
        <v>12</v>
      </c>
      <c r="BK12" s="2">
        <v>8</v>
      </c>
      <c r="BL12" s="2">
        <v>317</v>
      </c>
      <c r="BM12" s="2">
        <v>245</v>
      </c>
      <c r="BN12" s="2">
        <v>48</v>
      </c>
      <c r="BO12" s="2">
        <v>12</v>
      </c>
      <c r="BP12" s="2">
        <v>5</v>
      </c>
      <c r="BQ12" s="2">
        <v>7</v>
      </c>
      <c r="BR12" s="2">
        <v>11</v>
      </c>
      <c r="BS12" s="2">
        <v>10</v>
      </c>
      <c r="BT12" s="2">
        <v>1</v>
      </c>
      <c r="BU12" s="2">
        <v>0</v>
      </c>
      <c r="BV12" s="2">
        <v>0</v>
      </c>
      <c r="BW12" s="2">
        <v>0</v>
      </c>
      <c r="BX12" s="3">
        <v>52</v>
      </c>
      <c r="BY12" s="3"/>
      <c r="BZ12" s="3">
        <v>2.46</v>
      </c>
      <c r="CA12" s="3">
        <v>97.54</v>
      </c>
      <c r="CB12" s="3">
        <v>77.290000000000006</v>
      </c>
      <c r="CC12" s="3">
        <v>15.14</v>
      </c>
      <c r="CD12" s="3">
        <v>3.79</v>
      </c>
      <c r="CE12" s="3">
        <v>1.58</v>
      </c>
      <c r="CF12" s="3">
        <v>2.21</v>
      </c>
      <c r="CG12" s="140">
        <v>44220</v>
      </c>
      <c r="CH12" s="2" t="s">
        <v>109</v>
      </c>
      <c r="CI12" s="141" t="s">
        <v>110</v>
      </c>
      <c r="CJ12" s="142"/>
    </row>
    <row r="13" spans="1:88" x14ac:dyDescent="0.2">
      <c r="A13" s="139" t="s">
        <v>73</v>
      </c>
      <c r="B13" s="139" t="s">
        <v>74</v>
      </c>
      <c r="C13" s="2">
        <v>154</v>
      </c>
      <c r="D13" s="2">
        <v>24</v>
      </c>
      <c r="E13" s="2">
        <v>83</v>
      </c>
      <c r="F13" s="2">
        <v>23</v>
      </c>
      <c r="G13" s="2">
        <v>1</v>
      </c>
      <c r="H13" s="2">
        <v>82</v>
      </c>
      <c r="I13" s="2">
        <v>70</v>
      </c>
      <c r="J13" s="2">
        <v>7</v>
      </c>
      <c r="K13" s="2">
        <v>1</v>
      </c>
      <c r="L13" s="2">
        <v>2</v>
      </c>
      <c r="M13" s="2">
        <v>2</v>
      </c>
      <c r="N13" s="2">
        <v>7</v>
      </c>
      <c r="O13" s="2">
        <v>7</v>
      </c>
      <c r="P13" s="2">
        <v>0</v>
      </c>
      <c r="Q13" s="2">
        <v>0</v>
      </c>
      <c r="R13" s="2">
        <v>0</v>
      </c>
      <c r="S13" s="135">
        <v>0</v>
      </c>
      <c r="T13" s="2" t="s">
        <v>37</v>
      </c>
      <c r="U13" s="2"/>
      <c r="V13" s="2"/>
      <c r="W13" s="2"/>
      <c r="X13" s="2"/>
      <c r="Y13" s="2"/>
      <c r="Z13" s="2">
        <v>7</v>
      </c>
      <c r="AA13" s="2">
        <v>0</v>
      </c>
      <c r="AB13" s="2">
        <v>0</v>
      </c>
      <c r="AC13" s="2">
        <v>0</v>
      </c>
      <c r="AD13" s="2">
        <v>0</v>
      </c>
      <c r="AE13" s="136">
        <v>53.9</v>
      </c>
      <c r="AF13" s="3">
        <v>95.83</v>
      </c>
      <c r="AG13" s="3">
        <v>1.2</v>
      </c>
      <c r="AH13" s="3">
        <v>98.8</v>
      </c>
      <c r="AI13" s="3">
        <v>85.37</v>
      </c>
      <c r="AJ13" s="3">
        <v>8.5399999999999991</v>
      </c>
      <c r="AK13" s="3">
        <v>1.22</v>
      </c>
      <c r="AL13" s="3">
        <v>2.44</v>
      </c>
      <c r="AM13" s="3">
        <v>2.44</v>
      </c>
      <c r="AN13" s="3">
        <v>-6.51</v>
      </c>
      <c r="AO13" s="3">
        <v>95.83</v>
      </c>
      <c r="AP13" s="3">
        <v>0.09</v>
      </c>
      <c r="AQ13" s="3">
        <v>-0.09</v>
      </c>
      <c r="AR13" s="3">
        <v>-2.27</v>
      </c>
      <c r="AS13" s="3">
        <v>2.92</v>
      </c>
      <c r="AT13" s="3">
        <v>-1.03</v>
      </c>
      <c r="AU13" s="3">
        <v>1.32</v>
      </c>
      <c r="AV13" s="3">
        <v>-0.93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154</v>
      </c>
      <c r="BF13" s="3"/>
      <c r="BG13" s="2">
        <v>149</v>
      </c>
      <c r="BH13" s="2">
        <v>11</v>
      </c>
      <c r="BI13" s="2">
        <v>90</v>
      </c>
      <c r="BJ13" s="2">
        <v>11</v>
      </c>
      <c r="BK13" s="2">
        <v>1</v>
      </c>
      <c r="BL13" s="2">
        <v>89</v>
      </c>
      <c r="BM13" s="2">
        <v>78</v>
      </c>
      <c r="BN13" s="2">
        <v>5</v>
      </c>
      <c r="BO13" s="2">
        <v>2</v>
      </c>
      <c r="BP13" s="2">
        <v>1</v>
      </c>
      <c r="BQ13" s="2">
        <v>3</v>
      </c>
      <c r="BR13" s="2">
        <v>7</v>
      </c>
      <c r="BS13" s="2">
        <v>7</v>
      </c>
      <c r="BT13" s="2">
        <v>0</v>
      </c>
      <c r="BU13" s="2">
        <v>0</v>
      </c>
      <c r="BV13" s="2">
        <v>0</v>
      </c>
      <c r="BW13" s="2">
        <v>0</v>
      </c>
      <c r="BX13" s="3">
        <v>60.4</v>
      </c>
      <c r="BY13" s="3"/>
      <c r="BZ13" s="3">
        <v>1.1100000000000001</v>
      </c>
      <c r="CA13" s="3">
        <v>98.89</v>
      </c>
      <c r="CB13" s="3">
        <v>87.64</v>
      </c>
      <c r="CC13" s="3">
        <v>5.62</v>
      </c>
      <c r="CD13" s="3">
        <v>2.25</v>
      </c>
      <c r="CE13" s="3">
        <v>1.1200000000000001</v>
      </c>
      <c r="CF13" s="3">
        <v>3.37</v>
      </c>
      <c r="CG13" s="140">
        <v>44220</v>
      </c>
      <c r="CH13" s="2" t="s">
        <v>109</v>
      </c>
      <c r="CI13" s="141" t="s">
        <v>110</v>
      </c>
      <c r="CJ13" s="142"/>
    </row>
    <row r="14" spans="1:88" x14ac:dyDescent="0.2">
      <c r="A14" s="139" t="s">
        <v>75</v>
      </c>
      <c r="B14" s="139" t="s">
        <v>76</v>
      </c>
      <c r="C14" s="2">
        <v>238</v>
      </c>
      <c r="D14" s="2">
        <v>63</v>
      </c>
      <c r="E14" s="2">
        <v>130</v>
      </c>
      <c r="F14" s="2">
        <v>59</v>
      </c>
      <c r="G14" s="2">
        <v>1</v>
      </c>
      <c r="H14" s="2">
        <v>129</v>
      </c>
      <c r="I14" s="2">
        <v>88</v>
      </c>
      <c r="J14" s="2">
        <v>7</v>
      </c>
      <c r="K14" s="2">
        <v>13</v>
      </c>
      <c r="L14" s="2">
        <v>13</v>
      </c>
      <c r="M14" s="2">
        <v>8</v>
      </c>
      <c r="N14" s="2">
        <v>7</v>
      </c>
      <c r="O14" s="2">
        <v>6</v>
      </c>
      <c r="P14" s="2">
        <v>0</v>
      </c>
      <c r="Q14" s="2">
        <v>0</v>
      </c>
      <c r="R14" s="2">
        <v>0</v>
      </c>
      <c r="S14" s="135">
        <v>0</v>
      </c>
      <c r="T14" s="2" t="s">
        <v>34</v>
      </c>
      <c r="U14" s="2"/>
      <c r="V14" s="2"/>
      <c r="W14" s="2">
        <v>1</v>
      </c>
      <c r="X14" s="2">
        <v>0</v>
      </c>
      <c r="Y14" s="2"/>
      <c r="Z14" s="2">
        <v>6</v>
      </c>
      <c r="AA14" s="2">
        <v>0</v>
      </c>
      <c r="AB14" s="2">
        <v>1</v>
      </c>
      <c r="AC14" s="2">
        <v>0</v>
      </c>
      <c r="AD14" s="2">
        <v>0</v>
      </c>
      <c r="AE14" s="136">
        <v>54.62</v>
      </c>
      <c r="AF14" s="3">
        <v>93.65</v>
      </c>
      <c r="AG14" s="3">
        <v>0.77</v>
      </c>
      <c r="AH14" s="3">
        <v>99.23</v>
      </c>
      <c r="AI14" s="3">
        <v>68.22</v>
      </c>
      <c r="AJ14" s="3">
        <v>5.43</v>
      </c>
      <c r="AK14" s="3">
        <v>10.08</v>
      </c>
      <c r="AL14" s="3">
        <v>10.08</v>
      </c>
      <c r="AM14" s="3">
        <v>6.2</v>
      </c>
      <c r="AN14" s="3">
        <v>-10.01</v>
      </c>
      <c r="AO14" s="3">
        <v>93.65</v>
      </c>
      <c r="AP14" s="3">
        <v>0.14000000000000001</v>
      </c>
      <c r="AQ14" s="3">
        <v>-0.14000000000000001</v>
      </c>
      <c r="AR14" s="3">
        <v>4.93</v>
      </c>
      <c r="AS14" s="3">
        <v>-5.97</v>
      </c>
      <c r="AT14" s="3">
        <v>2.48</v>
      </c>
      <c r="AU14" s="3">
        <v>-7.01</v>
      </c>
      <c r="AV14" s="3">
        <v>5.57</v>
      </c>
      <c r="AW14" s="2">
        <v>1</v>
      </c>
      <c r="AX14" s="2">
        <v>-1</v>
      </c>
      <c r="AY14" s="2">
        <v>1</v>
      </c>
      <c r="AZ14" s="2">
        <v>-1</v>
      </c>
      <c r="BA14" s="2">
        <v>0</v>
      </c>
      <c r="BB14" s="2">
        <v>1</v>
      </c>
      <c r="BC14" s="2">
        <v>1</v>
      </c>
      <c r="BD14" s="3"/>
      <c r="BE14" s="2">
        <v>238</v>
      </c>
      <c r="BF14" s="3"/>
      <c r="BG14" s="2">
        <v>246</v>
      </c>
      <c r="BH14" s="2">
        <v>28</v>
      </c>
      <c r="BI14" s="2">
        <v>159</v>
      </c>
      <c r="BJ14" s="2">
        <v>28</v>
      </c>
      <c r="BK14" s="2">
        <v>1</v>
      </c>
      <c r="BL14" s="2">
        <v>158</v>
      </c>
      <c r="BM14" s="2">
        <v>100</v>
      </c>
      <c r="BN14" s="2">
        <v>18</v>
      </c>
      <c r="BO14" s="2">
        <v>12</v>
      </c>
      <c r="BP14" s="2">
        <v>27</v>
      </c>
      <c r="BQ14" s="2">
        <v>1</v>
      </c>
      <c r="BR14" s="2">
        <v>7</v>
      </c>
      <c r="BS14" s="2">
        <v>5</v>
      </c>
      <c r="BT14" s="2">
        <v>1</v>
      </c>
      <c r="BU14" s="2">
        <v>0</v>
      </c>
      <c r="BV14" s="2">
        <v>1</v>
      </c>
      <c r="BW14" s="2">
        <v>0</v>
      </c>
      <c r="BX14" s="3">
        <v>64.63</v>
      </c>
      <c r="BY14" s="3"/>
      <c r="BZ14" s="3">
        <v>0.63</v>
      </c>
      <c r="CA14" s="3">
        <v>99.37</v>
      </c>
      <c r="CB14" s="3">
        <v>63.29</v>
      </c>
      <c r="CC14" s="3">
        <v>11.39</v>
      </c>
      <c r="CD14" s="3">
        <v>7.59</v>
      </c>
      <c r="CE14" s="3">
        <v>17.09</v>
      </c>
      <c r="CF14" s="3">
        <v>0.63</v>
      </c>
      <c r="CG14" s="140">
        <v>44220</v>
      </c>
      <c r="CH14" s="2" t="s">
        <v>109</v>
      </c>
      <c r="CI14" s="141" t="s">
        <v>110</v>
      </c>
      <c r="CJ14" s="142"/>
    </row>
    <row r="15" spans="1:88" x14ac:dyDescent="0.2">
      <c r="A15" s="139" t="s">
        <v>77</v>
      </c>
      <c r="B15" s="139" t="s">
        <v>78</v>
      </c>
      <c r="C15" s="2">
        <v>198</v>
      </c>
      <c r="D15" s="2">
        <v>34</v>
      </c>
      <c r="E15" s="2">
        <v>116</v>
      </c>
      <c r="F15" s="2">
        <v>34</v>
      </c>
      <c r="G15" s="2">
        <v>0</v>
      </c>
      <c r="H15" s="2">
        <v>116</v>
      </c>
      <c r="I15" s="2">
        <v>78</v>
      </c>
      <c r="J15" s="2">
        <v>8</v>
      </c>
      <c r="K15" s="2">
        <v>2</v>
      </c>
      <c r="L15" s="2">
        <v>11</v>
      </c>
      <c r="M15" s="2">
        <v>17</v>
      </c>
      <c r="N15" s="2">
        <v>7</v>
      </c>
      <c r="O15" s="2">
        <v>6</v>
      </c>
      <c r="P15" s="2">
        <v>0</v>
      </c>
      <c r="Q15" s="2">
        <v>0</v>
      </c>
      <c r="R15" s="2">
        <v>0</v>
      </c>
      <c r="S15" s="135">
        <v>1</v>
      </c>
      <c r="T15" s="2" t="s">
        <v>37</v>
      </c>
      <c r="U15" s="2"/>
      <c r="V15" s="2"/>
      <c r="W15" s="2"/>
      <c r="X15" s="2"/>
      <c r="Y15" s="2"/>
      <c r="Z15" s="2">
        <v>6</v>
      </c>
      <c r="AA15" s="2">
        <v>0</v>
      </c>
      <c r="AB15" s="2">
        <v>0</v>
      </c>
      <c r="AC15" s="2">
        <v>0</v>
      </c>
      <c r="AD15" s="2">
        <v>1</v>
      </c>
      <c r="AE15" s="136">
        <v>58.59</v>
      </c>
      <c r="AF15" s="3">
        <v>100</v>
      </c>
      <c r="AG15" s="3">
        <v>0</v>
      </c>
      <c r="AH15" s="3">
        <v>100</v>
      </c>
      <c r="AI15" s="3">
        <v>67.239999999999995</v>
      </c>
      <c r="AJ15" s="3">
        <v>6.9</v>
      </c>
      <c r="AK15" s="3">
        <v>1.72</v>
      </c>
      <c r="AL15" s="3">
        <v>9.48</v>
      </c>
      <c r="AM15" s="3">
        <v>14.66</v>
      </c>
      <c r="AN15" s="3">
        <v>0.86</v>
      </c>
      <c r="AO15" s="3">
        <v>100</v>
      </c>
      <c r="AP15" s="3">
        <v>-1.57</v>
      </c>
      <c r="AQ15" s="3">
        <v>1.57</v>
      </c>
      <c r="AR15" s="3">
        <v>-12.76</v>
      </c>
      <c r="AS15" s="3">
        <v>1.3</v>
      </c>
      <c r="AT15" s="3">
        <v>-1.48</v>
      </c>
      <c r="AU15" s="3">
        <v>3.88</v>
      </c>
      <c r="AV15" s="3">
        <v>9.06</v>
      </c>
      <c r="AW15" s="2">
        <v>-1</v>
      </c>
      <c r="AX15" s="2">
        <v>0</v>
      </c>
      <c r="AY15" s="2">
        <v>0</v>
      </c>
      <c r="AZ15" s="2">
        <v>0</v>
      </c>
      <c r="BA15" s="2">
        <v>1</v>
      </c>
      <c r="BB15" s="2">
        <v>1</v>
      </c>
      <c r="BC15" s="2">
        <v>1</v>
      </c>
      <c r="BD15" s="3"/>
      <c r="BE15" s="2">
        <v>198</v>
      </c>
      <c r="BF15" s="3"/>
      <c r="BG15" s="2">
        <v>220</v>
      </c>
      <c r="BH15" s="2">
        <v>23</v>
      </c>
      <c r="BI15" s="2">
        <v>127</v>
      </c>
      <c r="BJ15" s="2">
        <v>23</v>
      </c>
      <c r="BK15" s="2">
        <v>2</v>
      </c>
      <c r="BL15" s="2">
        <v>125</v>
      </c>
      <c r="BM15" s="2">
        <v>100</v>
      </c>
      <c r="BN15" s="2">
        <v>7</v>
      </c>
      <c r="BO15" s="2">
        <v>4</v>
      </c>
      <c r="BP15" s="2">
        <v>7</v>
      </c>
      <c r="BQ15" s="2">
        <v>7</v>
      </c>
      <c r="BR15" s="2">
        <v>7</v>
      </c>
      <c r="BS15" s="2">
        <v>7</v>
      </c>
      <c r="BT15" s="2">
        <v>0</v>
      </c>
      <c r="BU15" s="2">
        <v>0</v>
      </c>
      <c r="BV15" s="2">
        <v>0</v>
      </c>
      <c r="BW15" s="2">
        <v>0</v>
      </c>
      <c r="BX15" s="3">
        <v>57.73</v>
      </c>
      <c r="BY15" s="3"/>
      <c r="BZ15" s="3">
        <v>1.57</v>
      </c>
      <c r="CA15" s="3">
        <v>98.43</v>
      </c>
      <c r="CB15" s="3">
        <v>80</v>
      </c>
      <c r="CC15" s="3">
        <v>5.6</v>
      </c>
      <c r="CD15" s="3">
        <v>3.2</v>
      </c>
      <c r="CE15" s="3">
        <v>5.6</v>
      </c>
      <c r="CF15" s="3">
        <v>5.6</v>
      </c>
      <c r="CG15" s="140">
        <v>44220</v>
      </c>
      <c r="CH15" s="2" t="s">
        <v>109</v>
      </c>
      <c r="CI15" s="141" t="s">
        <v>110</v>
      </c>
      <c r="CJ15" s="142"/>
    </row>
    <row r="16" spans="1:88" x14ac:dyDescent="0.2">
      <c r="A16" s="139" t="s">
        <v>79</v>
      </c>
      <c r="B16" s="139" t="s">
        <v>80</v>
      </c>
      <c r="C16" s="2">
        <v>368</v>
      </c>
      <c r="D16" s="2">
        <v>85</v>
      </c>
      <c r="E16" s="2">
        <v>204</v>
      </c>
      <c r="F16" s="2">
        <v>81</v>
      </c>
      <c r="G16" s="2">
        <v>5</v>
      </c>
      <c r="H16" s="2">
        <v>199</v>
      </c>
      <c r="I16" s="2">
        <v>129</v>
      </c>
      <c r="J16" s="2">
        <v>41</v>
      </c>
      <c r="K16" s="2">
        <v>3</v>
      </c>
      <c r="L16" s="2">
        <v>19</v>
      </c>
      <c r="M16" s="2">
        <v>7</v>
      </c>
      <c r="N16" s="2">
        <v>7</v>
      </c>
      <c r="O16" s="2">
        <v>6</v>
      </c>
      <c r="P16" s="2">
        <v>1</v>
      </c>
      <c r="Q16" s="2">
        <v>0</v>
      </c>
      <c r="R16" s="2">
        <v>0</v>
      </c>
      <c r="S16" s="135">
        <v>0</v>
      </c>
      <c r="T16" s="2" t="s">
        <v>37</v>
      </c>
      <c r="U16" s="2"/>
      <c r="V16" s="2"/>
      <c r="W16" s="2"/>
      <c r="X16" s="2"/>
      <c r="Y16" s="2"/>
      <c r="Z16" s="2">
        <v>6</v>
      </c>
      <c r="AA16" s="2">
        <v>1</v>
      </c>
      <c r="AB16" s="2">
        <v>0</v>
      </c>
      <c r="AC16" s="2">
        <v>0</v>
      </c>
      <c r="AD16" s="2">
        <v>0</v>
      </c>
      <c r="AE16" s="136">
        <v>55.43</v>
      </c>
      <c r="AF16" s="3">
        <v>95.29</v>
      </c>
      <c r="AG16" s="3">
        <v>2.4500000000000002</v>
      </c>
      <c r="AH16" s="3">
        <v>97.55</v>
      </c>
      <c r="AI16" s="3">
        <v>64.819999999999993</v>
      </c>
      <c r="AJ16" s="3">
        <v>20.6</v>
      </c>
      <c r="AK16" s="3">
        <v>1.51</v>
      </c>
      <c r="AL16" s="3">
        <v>9.5500000000000007</v>
      </c>
      <c r="AM16" s="3">
        <v>3.52</v>
      </c>
      <c r="AN16" s="3">
        <v>-1.46</v>
      </c>
      <c r="AO16" s="3">
        <v>95.29</v>
      </c>
      <c r="AP16" s="3">
        <v>0.25</v>
      </c>
      <c r="AQ16" s="3">
        <v>-0.25</v>
      </c>
      <c r="AR16" s="3">
        <v>-12.2</v>
      </c>
      <c r="AS16" s="3">
        <v>9.7899999999999991</v>
      </c>
      <c r="AT16" s="3">
        <v>0.16</v>
      </c>
      <c r="AU16" s="3">
        <v>1.89</v>
      </c>
      <c r="AV16" s="3">
        <v>0.36</v>
      </c>
      <c r="AW16" s="2">
        <v>-1</v>
      </c>
      <c r="AX16" s="2">
        <v>1</v>
      </c>
      <c r="AY16" s="2">
        <v>0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368</v>
      </c>
      <c r="BF16" s="3"/>
      <c r="BG16" s="2">
        <v>399</v>
      </c>
      <c r="BH16" s="2">
        <v>30</v>
      </c>
      <c r="BI16" s="2">
        <v>227</v>
      </c>
      <c r="BJ16" s="2">
        <v>30</v>
      </c>
      <c r="BK16" s="2">
        <v>5</v>
      </c>
      <c r="BL16" s="2">
        <v>222</v>
      </c>
      <c r="BM16" s="2">
        <v>171</v>
      </c>
      <c r="BN16" s="2">
        <v>24</v>
      </c>
      <c r="BO16" s="2">
        <v>3</v>
      </c>
      <c r="BP16" s="2">
        <v>17</v>
      </c>
      <c r="BQ16" s="2">
        <v>7</v>
      </c>
      <c r="BR16" s="2">
        <v>7</v>
      </c>
      <c r="BS16" s="2">
        <v>7</v>
      </c>
      <c r="BT16" s="2">
        <v>0</v>
      </c>
      <c r="BU16" s="2">
        <v>0</v>
      </c>
      <c r="BV16" s="2">
        <v>0</v>
      </c>
      <c r="BW16" s="2">
        <v>0</v>
      </c>
      <c r="BX16" s="3">
        <v>56.89</v>
      </c>
      <c r="BY16" s="3"/>
      <c r="BZ16" s="3">
        <v>2.2000000000000002</v>
      </c>
      <c r="CA16" s="3">
        <v>97.8</v>
      </c>
      <c r="CB16" s="3">
        <v>77.03</v>
      </c>
      <c r="CC16" s="3">
        <v>10.81</v>
      </c>
      <c r="CD16" s="3">
        <v>1.35</v>
      </c>
      <c r="CE16" s="3">
        <v>7.66</v>
      </c>
      <c r="CF16" s="3">
        <v>3.15</v>
      </c>
      <c r="CG16" s="140">
        <v>44220</v>
      </c>
      <c r="CH16" s="2" t="s">
        <v>109</v>
      </c>
      <c r="CI16" s="141" t="s">
        <v>110</v>
      </c>
      <c r="CJ16" s="142"/>
    </row>
    <row r="17" spans="1:88" x14ac:dyDescent="0.2">
      <c r="A17" s="139" t="s">
        <v>81</v>
      </c>
      <c r="B17" s="139" t="s">
        <v>82</v>
      </c>
      <c r="C17" s="2">
        <v>410</v>
      </c>
      <c r="D17" s="2">
        <v>55</v>
      </c>
      <c r="E17" s="2">
        <v>212</v>
      </c>
      <c r="F17" s="2">
        <v>53</v>
      </c>
      <c r="G17" s="2">
        <v>1</v>
      </c>
      <c r="H17" s="2">
        <v>211</v>
      </c>
      <c r="I17" s="2">
        <v>130</v>
      </c>
      <c r="J17" s="2">
        <v>42</v>
      </c>
      <c r="K17" s="2">
        <v>25</v>
      </c>
      <c r="L17" s="2">
        <v>6</v>
      </c>
      <c r="M17" s="2">
        <v>8</v>
      </c>
      <c r="N17" s="2">
        <v>9</v>
      </c>
      <c r="O17" s="2">
        <v>6</v>
      </c>
      <c r="P17" s="2">
        <v>2</v>
      </c>
      <c r="Q17" s="2">
        <v>1</v>
      </c>
      <c r="R17" s="2">
        <v>0</v>
      </c>
      <c r="S17" s="135">
        <v>0</v>
      </c>
      <c r="T17" s="2" t="s">
        <v>37</v>
      </c>
      <c r="U17" s="2"/>
      <c r="V17" s="2"/>
      <c r="W17" s="2"/>
      <c r="X17" s="2"/>
      <c r="Y17" s="2"/>
      <c r="Z17" s="2">
        <v>6</v>
      </c>
      <c r="AA17" s="2">
        <v>2</v>
      </c>
      <c r="AB17" s="2">
        <v>1</v>
      </c>
      <c r="AC17" s="2">
        <v>0</v>
      </c>
      <c r="AD17" s="2">
        <v>0</v>
      </c>
      <c r="AE17" s="136">
        <v>51.71</v>
      </c>
      <c r="AF17" s="3">
        <v>96.36</v>
      </c>
      <c r="AG17" s="3">
        <v>0.47</v>
      </c>
      <c r="AH17" s="3">
        <v>99.53</v>
      </c>
      <c r="AI17" s="3">
        <v>61.61</v>
      </c>
      <c r="AJ17" s="3">
        <v>19.91</v>
      </c>
      <c r="AK17" s="3">
        <v>11.85</v>
      </c>
      <c r="AL17" s="3">
        <v>2.84</v>
      </c>
      <c r="AM17" s="3">
        <v>3.79</v>
      </c>
      <c r="AN17" s="3">
        <v>-11.58</v>
      </c>
      <c r="AO17" s="3">
        <v>96.36</v>
      </c>
      <c r="AP17" s="3">
        <v>-3.73</v>
      </c>
      <c r="AQ17" s="3">
        <v>3.73</v>
      </c>
      <c r="AR17" s="3">
        <v>-10.1</v>
      </c>
      <c r="AS17" s="3">
        <v>8.75</v>
      </c>
      <c r="AT17" s="3">
        <v>3.88</v>
      </c>
      <c r="AU17" s="3">
        <v>-0.74</v>
      </c>
      <c r="AV17" s="3">
        <v>-1.79</v>
      </c>
      <c r="AW17" s="2">
        <v>-2</v>
      </c>
      <c r="AX17" s="2">
        <v>1</v>
      </c>
      <c r="AY17" s="2">
        <v>1</v>
      </c>
      <c r="AZ17" s="2">
        <v>0</v>
      </c>
      <c r="BA17" s="2">
        <v>0</v>
      </c>
      <c r="BB17" s="2">
        <v>1</v>
      </c>
      <c r="BC17" s="2">
        <v>1</v>
      </c>
      <c r="BD17" s="3"/>
      <c r="BE17" s="2">
        <v>410</v>
      </c>
      <c r="BF17" s="3"/>
      <c r="BG17" s="2">
        <v>414</v>
      </c>
      <c r="BH17" s="2">
        <v>25</v>
      </c>
      <c r="BI17" s="2">
        <v>262</v>
      </c>
      <c r="BJ17" s="2">
        <v>24</v>
      </c>
      <c r="BK17" s="2">
        <v>11</v>
      </c>
      <c r="BL17" s="2">
        <v>251</v>
      </c>
      <c r="BM17" s="2">
        <v>180</v>
      </c>
      <c r="BN17" s="2">
        <v>28</v>
      </c>
      <c r="BO17" s="2">
        <v>20</v>
      </c>
      <c r="BP17" s="2">
        <v>9</v>
      </c>
      <c r="BQ17" s="2">
        <v>14</v>
      </c>
      <c r="BR17" s="2">
        <v>9</v>
      </c>
      <c r="BS17" s="2">
        <v>8</v>
      </c>
      <c r="BT17" s="2">
        <v>1</v>
      </c>
      <c r="BU17" s="2">
        <v>0</v>
      </c>
      <c r="BV17" s="2">
        <v>0</v>
      </c>
      <c r="BW17" s="2">
        <v>0</v>
      </c>
      <c r="BX17" s="3">
        <v>63.29</v>
      </c>
      <c r="BY17" s="3"/>
      <c r="BZ17" s="3">
        <v>4.2</v>
      </c>
      <c r="CA17" s="3">
        <v>95.8</v>
      </c>
      <c r="CB17" s="3">
        <v>71.709999999999994</v>
      </c>
      <c r="CC17" s="3">
        <v>11.16</v>
      </c>
      <c r="CD17" s="3">
        <v>7.97</v>
      </c>
      <c r="CE17" s="3">
        <v>3.59</v>
      </c>
      <c r="CF17" s="3">
        <v>5.58</v>
      </c>
      <c r="CG17" s="140">
        <v>44220</v>
      </c>
      <c r="CH17" s="2" t="s">
        <v>109</v>
      </c>
      <c r="CI17" s="141" t="s">
        <v>110</v>
      </c>
      <c r="CJ17" s="142"/>
    </row>
    <row r="18" spans="1:88" x14ac:dyDescent="0.2">
      <c r="A18" s="139" t="s">
        <v>83</v>
      </c>
      <c r="B18" s="139" t="s">
        <v>84</v>
      </c>
      <c r="C18" s="2">
        <v>501</v>
      </c>
      <c r="D18" s="2">
        <v>57</v>
      </c>
      <c r="E18" s="2">
        <v>251</v>
      </c>
      <c r="F18" s="2">
        <v>48</v>
      </c>
      <c r="G18" s="2">
        <v>3</v>
      </c>
      <c r="H18" s="2">
        <v>248</v>
      </c>
      <c r="I18" s="2">
        <v>191</v>
      </c>
      <c r="J18" s="2">
        <v>32</v>
      </c>
      <c r="K18" s="2">
        <v>7</v>
      </c>
      <c r="L18" s="2">
        <v>2</v>
      </c>
      <c r="M18" s="2">
        <v>16</v>
      </c>
      <c r="N18" s="2">
        <v>9</v>
      </c>
      <c r="O18" s="2">
        <v>8</v>
      </c>
      <c r="P18" s="2">
        <v>1</v>
      </c>
      <c r="Q18" s="2">
        <v>0</v>
      </c>
      <c r="R18" s="2">
        <v>0</v>
      </c>
      <c r="S18" s="135">
        <v>0</v>
      </c>
      <c r="T18" s="2" t="s">
        <v>37</v>
      </c>
      <c r="U18" s="2"/>
      <c r="V18" s="2"/>
      <c r="W18" s="2"/>
      <c r="X18" s="2"/>
      <c r="Y18" s="2"/>
      <c r="Z18" s="2">
        <v>8</v>
      </c>
      <c r="AA18" s="2">
        <v>1</v>
      </c>
      <c r="AB18" s="2">
        <v>0</v>
      </c>
      <c r="AC18" s="2">
        <v>0</v>
      </c>
      <c r="AD18" s="2">
        <v>0</v>
      </c>
      <c r="AE18" s="136">
        <v>50.1</v>
      </c>
      <c r="AF18" s="3">
        <v>84.21</v>
      </c>
      <c r="AG18" s="3">
        <v>1.2</v>
      </c>
      <c r="AH18" s="3">
        <v>98.8</v>
      </c>
      <c r="AI18" s="3">
        <v>77.02</v>
      </c>
      <c r="AJ18" s="3">
        <v>12.9</v>
      </c>
      <c r="AK18" s="3">
        <v>2.82</v>
      </c>
      <c r="AL18" s="3">
        <v>0.81</v>
      </c>
      <c r="AM18" s="3">
        <v>6.45</v>
      </c>
      <c r="AN18" s="3">
        <v>-9.39</v>
      </c>
      <c r="AO18" s="3">
        <v>84.21</v>
      </c>
      <c r="AP18" s="3">
        <v>-1.87</v>
      </c>
      <c r="AQ18" s="3">
        <v>1.87</v>
      </c>
      <c r="AR18" s="3">
        <v>-2.41</v>
      </c>
      <c r="AS18" s="3">
        <v>2.78</v>
      </c>
      <c r="AT18" s="3">
        <v>-0.97</v>
      </c>
      <c r="AU18" s="3">
        <v>-2.99</v>
      </c>
      <c r="AV18" s="3">
        <v>3.6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501</v>
      </c>
      <c r="BF18" s="3"/>
      <c r="BG18" s="2">
        <v>548</v>
      </c>
      <c r="BH18" s="2">
        <v>20</v>
      </c>
      <c r="BI18" s="2">
        <v>326</v>
      </c>
      <c r="BJ18" s="2">
        <v>20</v>
      </c>
      <c r="BK18" s="2">
        <v>10</v>
      </c>
      <c r="BL18" s="2">
        <v>316</v>
      </c>
      <c r="BM18" s="2">
        <v>251</v>
      </c>
      <c r="BN18" s="2">
        <v>32</v>
      </c>
      <c r="BO18" s="2">
        <v>12</v>
      </c>
      <c r="BP18" s="2">
        <v>12</v>
      </c>
      <c r="BQ18" s="2">
        <v>9</v>
      </c>
      <c r="BR18" s="2">
        <v>9</v>
      </c>
      <c r="BS18" s="2">
        <v>8</v>
      </c>
      <c r="BT18" s="2">
        <v>1</v>
      </c>
      <c r="BU18" s="2">
        <v>0</v>
      </c>
      <c r="BV18" s="2">
        <v>0</v>
      </c>
      <c r="BW18" s="2">
        <v>0</v>
      </c>
      <c r="BX18" s="3">
        <v>59.49</v>
      </c>
      <c r="BY18" s="3"/>
      <c r="BZ18" s="3">
        <v>3.07</v>
      </c>
      <c r="CA18" s="3">
        <v>96.93</v>
      </c>
      <c r="CB18" s="3">
        <v>79.430000000000007</v>
      </c>
      <c r="CC18" s="3">
        <v>10.130000000000001</v>
      </c>
      <c r="CD18" s="3">
        <v>3.8</v>
      </c>
      <c r="CE18" s="3">
        <v>3.8</v>
      </c>
      <c r="CF18" s="3">
        <v>2.85</v>
      </c>
      <c r="CG18" s="140">
        <v>44220</v>
      </c>
      <c r="CH18" s="2" t="s">
        <v>109</v>
      </c>
      <c r="CI18" s="141" t="s">
        <v>110</v>
      </c>
      <c r="CJ18" s="142"/>
    </row>
    <row r="19" spans="1:88" x14ac:dyDescent="0.2">
      <c r="A19" s="139" t="s">
        <v>85</v>
      </c>
      <c r="B19" s="139" t="s">
        <v>86</v>
      </c>
      <c r="C19" s="2">
        <v>541</v>
      </c>
      <c r="D19" s="2">
        <v>76</v>
      </c>
      <c r="E19" s="2">
        <v>296</v>
      </c>
      <c r="F19" s="2">
        <v>74</v>
      </c>
      <c r="G19" s="2">
        <v>4</v>
      </c>
      <c r="H19" s="2">
        <v>292</v>
      </c>
      <c r="I19" s="2">
        <v>155</v>
      </c>
      <c r="J19" s="2">
        <v>88</v>
      </c>
      <c r="K19" s="2">
        <v>3</v>
      </c>
      <c r="L19" s="2">
        <v>38</v>
      </c>
      <c r="M19" s="2">
        <v>8</v>
      </c>
      <c r="N19" s="2">
        <v>9</v>
      </c>
      <c r="O19" s="2">
        <v>5</v>
      </c>
      <c r="P19" s="2">
        <v>3</v>
      </c>
      <c r="Q19" s="2">
        <v>0</v>
      </c>
      <c r="R19" s="2">
        <v>1</v>
      </c>
      <c r="S19" s="135">
        <v>0</v>
      </c>
      <c r="T19" s="2" t="s">
        <v>37</v>
      </c>
      <c r="U19" s="2"/>
      <c r="V19" s="2"/>
      <c r="W19" s="2"/>
      <c r="X19" s="2"/>
      <c r="Y19" s="2"/>
      <c r="Z19" s="2">
        <v>5</v>
      </c>
      <c r="AA19" s="2">
        <v>3</v>
      </c>
      <c r="AB19" s="2">
        <v>0</v>
      </c>
      <c r="AC19" s="2">
        <v>1</v>
      </c>
      <c r="AD19" s="2">
        <v>0</v>
      </c>
      <c r="AE19" s="136">
        <v>54.71</v>
      </c>
      <c r="AF19" s="3">
        <v>97.37</v>
      </c>
      <c r="AG19" s="3">
        <v>1.35</v>
      </c>
      <c r="AH19" s="3">
        <v>98.65</v>
      </c>
      <c r="AI19" s="3">
        <v>53.08</v>
      </c>
      <c r="AJ19" s="3">
        <v>30.14</v>
      </c>
      <c r="AK19" s="3">
        <v>1.03</v>
      </c>
      <c r="AL19" s="3">
        <v>13.01</v>
      </c>
      <c r="AM19" s="3">
        <v>2.74</v>
      </c>
      <c r="AN19" s="3">
        <v>-4.72</v>
      </c>
      <c r="AO19" s="3">
        <v>97.37</v>
      </c>
      <c r="AP19" s="3">
        <v>-1.04</v>
      </c>
      <c r="AQ19" s="3">
        <v>1.04</v>
      </c>
      <c r="AR19" s="3">
        <v>1.55</v>
      </c>
      <c r="AS19" s="3">
        <v>0.08</v>
      </c>
      <c r="AT19" s="3">
        <v>-3.88</v>
      </c>
      <c r="AU19" s="3">
        <v>2.2799999999999998</v>
      </c>
      <c r="AV19" s="3">
        <v>-0.02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541</v>
      </c>
      <c r="BF19" s="3"/>
      <c r="BG19" s="2">
        <v>562</v>
      </c>
      <c r="BH19" s="2">
        <v>35</v>
      </c>
      <c r="BI19" s="2">
        <v>334</v>
      </c>
      <c r="BJ19" s="2">
        <v>34</v>
      </c>
      <c r="BK19" s="2">
        <v>8</v>
      </c>
      <c r="BL19" s="2">
        <v>326</v>
      </c>
      <c r="BM19" s="2">
        <v>168</v>
      </c>
      <c r="BN19" s="2">
        <v>98</v>
      </c>
      <c r="BO19" s="2">
        <v>16</v>
      </c>
      <c r="BP19" s="2">
        <v>35</v>
      </c>
      <c r="BQ19" s="2">
        <v>9</v>
      </c>
      <c r="BR19" s="2">
        <v>9</v>
      </c>
      <c r="BS19" s="2">
        <v>5</v>
      </c>
      <c r="BT19" s="2">
        <v>3</v>
      </c>
      <c r="BU19" s="2">
        <v>0</v>
      </c>
      <c r="BV19" s="2">
        <v>1</v>
      </c>
      <c r="BW19" s="2">
        <v>0</v>
      </c>
      <c r="BX19" s="3">
        <v>59.43</v>
      </c>
      <c r="BY19" s="3"/>
      <c r="BZ19" s="3">
        <v>2.4</v>
      </c>
      <c r="CA19" s="3">
        <v>97.6</v>
      </c>
      <c r="CB19" s="3">
        <v>51.53</v>
      </c>
      <c r="CC19" s="3">
        <v>30.06</v>
      </c>
      <c r="CD19" s="3">
        <v>4.91</v>
      </c>
      <c r="CE19" s="3">
        <v>10.74</v>
      </c>
      <c r="CF19" s="3">
        <v>2.76</v>
      </c>
      <c r="CG19" s="140">
        <v>44220</v>
      </c>
      <c r="CH19" s="2" t="s">
        <v>109</v>
      </c>
      <c r="CI19" s="141" t="s">
        <v>110</v>
      </c>
      <c r="CJ19" s="142"/>
    </row>
    <row r="20" spans="1:88" x14ac:dyDescent="0.2">
      <c r="A20" s="139" t="s">
        <v>87</v>
      </c>
      <c r="B20" s="139" t="s">
        <v>88</v>
      </c>
      <c r="C20" s="2">
        <v>402</v>
      </c>
      <c r="D20" s="2">
        <v>70</v>
      </c>
      <c r="E20" s="2">
        <v>247</v>
      </c>
      <c r="F20" s="2">
        <v>68</v>
      </c>
      <c r="G20" s="2">
        <v>3</v>
      </c>
      <c r="H20" s="2">
        <v>244</v>
      </c>
      <c r="I20" s="2">
        <v>158</v>
      </c>
      <c r="J20" s="2">
        <v>46</v>
      </c>
      <c r="K20" s="2">
        <v>14</v>
      </c>
      <c r="L20" s="2">
        <v>3</v>
      </c>
      <c r="M20" s="2">
        <v>23</v>
      </c>
      <c r="N20" s="2">
        <v>9</v>
      </c>
      <c r="O20" s="2">
        <v>6</v>
      </c>
      <c r="P20" s="2">
        <v>2</v>
      </c>
      <c r="Q20" s="2">
        <v>0</v>
      </c>
      <c r="R20" s="2">
        <v>0</v>
      </c>
      <c r="S20" s="135">
        <v>1</v>
      </c>
      <c r="T20" s="2" t="s">
        <v>37</v>
      </c>
      <c r="U20" s="2"/>
      <c r="V20" s="2"/>
      <c r="W20" s="2"/>
      <c r="X20" s="2"/>
      <c r="Y20" s="2"/>
      <c r="Z20" s="2">
        <v>6</v>
      </c>
      <c r="AA20" s="2">
        <v>2</v>
      </c>
      <c r="AB20" s="2">
        <v>0</v>
      </c>
      <c r="AC20" s="2">
        <v>0</v>
      </c>
      <c r="AD20" s="2">
        <v>1</v>
      </c>
      <c r="AE20" s="136">
        <v>61.44</v>
      </c>
      <c r="AF20" s="3">
        <v>97.14</v>
      </c>
      <c r="AG20" s="3">
        <v>1.21</v>
      </c>
      <c r="AH20" s="3">
        <v>98.79</v>
      </c>
      <c r="AI20" s="3">
        <v>64.75</v>
      </c>
      <c r="AJ20" s="3">
        <v>18.850000000000001</v>
      </c>
      <c r="AK20" s="3">
        <v>5.74</v>
      </c>
      <c r="AL20" s="3">
        <v>1.23</v>
      </c>
      <c r="AM20" s="3">
        <v>9.43</v>
      </c>
      <c r="AN20" s="3">
        <v>-0.27</v>
      </c>
      <c r="AO20" s="3">
        <v>97.14</v>
      </c>
      <c r="AP20" s="3">
        <v>-2.17</v>
      </c>
      <c r="AQ20" s="3">
        <v>2.17</v>
      </c>
      <c r="AR20" s="3">
        <v>-8.4</v>
      </c>
      <c r="AS20" s="3">
        <v>6.79</v>
      </c>
      <c r="AT20" s="3">
        <v>-1.66</v>
      </c>
      <c r="AU20" s="3">
        <v>-0.72</v>
      </c>
      <c r="AV20" s="3">
        <v>3.98</v>
      </c>
      <c r="AW20" s="2">
        <v>-2</v>
      </c>
      <c r="AX20" s="2">
        <v>1</v>
      </c>
      <c r="AY20" s="2">
        <v>0</v>
      </c>
      <c r="AZ20" s="2">
        <v>0</v>
      </c>
      <c r="BA20" s="2">
        <v>1</v>
      </c>
      <c r="BB20" s="2">
        <v>1</v>
      </c>
      <c r="BC20" s="2">
        <v>1</v>
      </c>
      <c r="BD20" s="3"/>
      <c r="BE20" s="2">
        <v>402</v>
      </c>
      <c r="BF20" s="3"/>
      <c r="BG20" s="2">
        <v>431</v>
      </c>
      <c r="BH20" s="2">
        <v>36</v>
      </c>
      <c r="BI20" s="2">
        <v>266</v>
      </c>
      <c r="BJ20" s="2">
        <v>36</v>
      </c>
      <c r="BK20" s="2">
        <v>9</v>
      </c>
      <c r="BL20" s="2">
        <v>257</v>
      </c>
      <c r="BM20" s="2">
        <v>188</v>
      </c>
      <c r="BN20" s="2">
        <v>31</v>
      </c>
      <c r="BO20" s="2">
        <v>19</v>
      </c>
      <c r="BP20" s="2">
        <v>5</v>
      </c>
      <c r="BQ20" s="2">
        <v>14</v>
      </c>
      <c r="BR20" s="2">
        <v>9</v>
      </c>
      <c r="BS20" s="2">
        <v>8</v>
      </c>
      <c r="BT20" s="2">
        <v>1</v>
      </c>
      <c r="BU20" s="2">
        <v>0</v>
      </c>
      <c r="BV20" s="2">
        <v>0</v>
      </c>
      <c r="BW20" s="2">
        <v>0</v>
      </c>
      <c r="BX20" s="3">
        <v>61.72</v>
      </c>
      <c r="BY20" s="3"/>
      <c r="BZ20" s="3">
        <v>3.38</v>
      </c>
      <c r="CA20" s="3">
        <v>96.62</v>
      </c>
      <c r="CB20" s="3">
        <v>73.150000000000006</v>
      </c>
      <c r="CC20" s="3">
        <v>12.06</v>
      </c>
      <c r="CD20" s="3">
        <v>7.39</v>
      </c>
      <c r="CE20" s="3">
        <v>1.95</v>
      </c>
      <c r="CF20" s="3">
        <v>5.45</v>
      </c>
      <c r="CG20" s="140">
        <v>44220</v>
      </c>
      <c r="CH20" s="2" t="s">
        <v>109</v>
      </c>
      <c r="CI20" s="141" t="s">
        <v>110</v>
      </c>
      <c r="CJ20" s="142"/>
    </row>
    <row r="21" spans="1:88" x14ac:dyDescent="0.2">
      <c r="A21" s="139" t="s">
        <v>89</v>
      </c>
      <c r="B21" s="139" t="s">
        <v>90</v>
      </c>
      <c r="C21" s="2">
        <v>207</v>
      </c>
      <c r="D21" s="2">
        <v>29</v>
      </c>
      <c r="E21" s="2">
        <v>136</v>
      </c>
      <c r="F21" s="2">
        <v>29</v>
      </c>
      <c r="G21" s="2">
        <v>3</v>
      </c>
      <c r="H21" s="2">
        <v>133</v>
      </c>
      <c r="I21" s="2">
        <v>97</v>
      </c>
      <c r="J21" s="2">
        <v>14</v>
      </c>
      <c r="K21" s="2">
        <v>2</v>
      </c>
      <c r="L21" s="2">
        <v>15</v>
      </c>
      <c r="M21" s="2">
        <v>5</v>
      </c>
      <c r="N21" s="2">
        <v>7</v>
      </c>
      <c r="O21" s="2">
        <v>6</v>
      </c>
      <c r="P21" s="2">
        <v>0</v>
      </c>
      <c r="Q21" s="2">
        <v>0</v>
      </c>
      <c r="R21" s="2">
        <v>1</v>
      </c>
      <c r="S21" s="135">
        <v>0</v>
      </c>
      <c r="T21" s="2" t="s">
        <v>37</v>
      </c>
      <c r="U21" s="2"/>
      <c r="V21" s="2"/>
      <c r="W21" s="2"/>
      <c r="X21" s="2"/>
      <c r="Y21" s="2"/>
      <c r="Z21" s="2">
        <v>6</v>
      </c>
      <c r="AA21" s="2">
        <v>0</v>
      </c>
      <c r="AB21" s="2">
        <v>0</v>
      </c>
      <c r="AC21" s="2">
        <v>1</v>
      </c>
      <c r="AD21">
        <v>0</v>
      </c>
      <c r="AE21" s="136">
        <v>65.7</v>
      </c>
      <c r="AF21" s="3">
        <v>100</v>
      </c>
      <c r="AG21" s="3">
        <v>2.21</v>
      </c>
      <c r="AH21" s="3">
        <v>97.79</v>
      </c>
      <c r="AI21" s="3">
        <v>72.930000000000007</v>
      </c>
      <c r="AJ21" s="3">
        <v>10.53</v>
      </c>
      <c r="AK21" s="3">
        <v>1.5</v>
      </c>
      <c r="AL21" s="3">
        <v>11.28</v>
      </c>
      <c r="AM21" s="3">
        <v>3.76</v>
      </c>
      <c r="AN21" s="3">
        <v>-7.6</v>
      </c>
      <c r="AO21" s="3">
        <v>100</v>
      </c>
      <c r="AP21" s="3">
        <v>-1.1100000000000001</v>
      </c>
      <c r="AQ21" s="3">
        <v>1.1100000000000001</v>
      </c>
      <c r="AR21" s="3">
        <v>-6.52</v>
      </c>
      <c r="AS21" s="3">
        <v>6.42</v>
      </c>
      <c r="AT21" s="3">
        <v>1.5</v>
      </c>
      <c r="AU21" s="3">
        <v>-3.79</v>
      </c>
      <c r="AV21" s="3">
        <v>2.39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207</v>
      </c>
      <c r="BF21" s="3"/>
      <c r="BG21" s="2">
        <v>206</v>
      </c>
      <c r="BH21" s="2">
        <v>7</v>
      </c>
      <c r="BI21" s="2">
        <v>151</v>
      </c>
      <c r="BJ21" s="2">
        <v>7</v>
      </c>
      <c r="BK21" s="2">
        <v>5</v>
      </c>
      <c r="BL21" s="2">
        <v>146</v>
      </c>
      <c r="BM21" s="2">
        <v>116</v>
      </c>
      <c r="BN21" s="2">
        <v>6</v>
      </c>
      <c r="BO21" s="2">
        <v>0</v>
      </c>
      <c r="BP21" s="2">
        <v>22</v>
      </c>
      <c r="BQ21" s="2">
        <v>2</v>
      </c>
      <c r="BR21" s="2">
        <v>7</v>
      </c>
      <c r="BS21" s="2">
        <v>6</v>
      </c>
      <c r="BT21" s="2">
        <v>0</v>
      </c>
      <c r="BU21" s="2">
        <v>0</v>
      </c>
      <c r="BV21" s="2">
        <v>1</v>
      </c>
      <c r="BW21" s="2">
        <v>0</v>
      </c>
      <c r="BX21" s="3">
        <v>73.3</v>
      </c>
      <c r="BY21" s="3"/>
      <c r="BZ21" s="3">
        <v>3.31</v>
      </c>
      <c r="CA21" s="3">
        <v>96.69</v>
      </c>
      <c r="CB21" s="3">
        <v>79.45</v>
      </c>
      <c r="CC21" s="3">
        <v>4.1100000000000003</v>
      </c>
      <c r="CD21" s="3">
        <v>0</v>
      </c>
      <c r="CE21" s="3">
        <v>15.07</v>
      </c>
      <c r="CF21" s="3">
        <v>1.37</v>
      </c>
      <c r="CG21" s="140">
        <v>44220</v>
      </c>
      <c r="CH21" s="2" t="s">
        <v>109</v>
      </c>
      <c r="CI21" s="141" t="s">
        <v>110</v>
      </c>
      <c r="CJ21" s="142"/>
    </row>
    <row r="22" spans="1:88" x14ac:dyDescent="0.2">
      <c r="A22" s="139" t="s">
        <v>91</v>
      </c>
      <c r="B22" s="139" t="s">
        <v>92</v>
      </c>
      <c r="C22" s="2">
        <v>535</v>
      </c>
      <c r="D22" s="2">
        <v>141</v>
      </c>
      <c r="E22" s="2">
        <v>331</v>
      </c>
      <c r="F22" s="2">
        <v>138</v>
      </c>
      <c r="G22" s="2">
        <v>6</v>
      </c>
      <c r="H22" s="2">
        <v>325</v>
      </c>
      <c r="I22" s="2">
        <v>232</v>
      </c>
      <c r="J22" s="2">
        <v>25</v>
      </c>
      <c r="K22" s="2">
        <v>3</v>
      </c>
      <c r="L22" s="2">
        <v>32</v>
      </c>
      <c r="M22" s="2">
        <v>33</v>
      </c>
      <c r="N22" s="2">
        <v>9</v>
      </c>
      <c r="O22" s="2">
        <v>7</v>
      </c>
      <c r="P22" s="2">
        <v>0</v>
      </c>
      <c r="Q22" s="2">
        <v>0</v>
      </c>
      <c r="R22" s="2">
        <v>1</v>
      </c>
      <c r="S22" s="135">
        <v>1</v>
      </c>
      <c r="T22" s="2" t="s">
        <v>37</v>
      </c>
      <c r="U22" s="2"/>
      <c r="V22" s="2"/>
      <c r="W22" s="2"/>
      <c r="X22" s="2"/>
      <c r="Y22" s="2"/>
      <c r="Z22" s="2">
        <v>7</v>
      </c>
      <c r="AA22" s="2">
        <v>0</v>
      </c>
      <c r="AB22" s="2">
        <v>0</v>
      </c>
      <c r="AC22" s="2">
        <v>1</v>
      </c>
      <c r="AD22">
        <v>1</v>
      </c>
      <c r="AE22" s="136">
        <v>61.87</v>
      </c>
      <c r="AF22" s="3">
        <v>97.87</v>
      </c>
      <c r="AG22" s="3">
        <v>1.81</v>
      </c>
      <c r="AH22" s="3">
        <v>98.19</v>
      </c>
      <c r="AI22" s="3">
        <v>71.38</v>
      </c>
      <c r="AJ22" s="3">
        <v>7.69</v>
      </c>
      <c r="AK22" s="3">
        <v>0.92</v>
      </c>
      <c r="AL22" s="3">
        <v>9.85</v>
      </c>
      <c r="AM22" s="3">
        <v>10.15</v>
      </c>
      <c r="AN22" s="3">
        <v>-3.78</v>
      </c>
      <c r="AO22" s="3">
        <v>97.87</v>
      </c>
      <c r="AP22" s="3">
        <v>-0.65</v>
      </c>
      <c r="AQ22" s="3">
        <v>0.65</v>
      </c>
      <c r="AR22" s="3">
        <v>2.56</v>
      </c>
      <c r="AS22" s="3">
        <v>2.92</v>
      </c>
      <c r="AT22" s="3">
        <v>-2.73</v>
      </c>
      <c r="AU22" s="3">
        <v>-7.85</v>
      </c>
      <c r="AV22" s="3">
        <v>5.0999999999999996</v>
      </c>
      <c r="AW22" s="2">
        <v>0</v>
      </c>
      <c r="AX22" s="2">
        <v>0</v>
      </c>
      <c r="AY22" s="2">
        <v>0</v>
      </c>
      <c r="AZ22" s="2">
        <v>-1</v>
      </c>
      <c r="BA22" s="2">
        <v>1</v>
      </c>
      <c r="BB22" s="2">
        <v>1</v>
      </c>
      <c r="BC22" s="2">
        <v>1</v>
      </c>
      <c r="BD22" s="3"/>
      <c r="BE22" s="2">
        <v>535</v>
      </c>
      <c r="BF22" s="3"/>
      <c r="BG22" s="2">
        <v>556</v>
      </c>
      <c r="BH22" s="2">
        <v>49</v>
      </c>
      <c r="BI22" s="2">
        <v>365</v>
      </c>
      <c r="BJ22" s="2">
        <v>48</v>
      </c>
      <c r="BK22" s="2">
        <v>9</v>
      </c>
      <c r="BL22" s="2">
        <v>356</v>
      </c>
      <c r="BM22" s="2">
        <v>245</v>
      </c>
      <c r="BN22" s="2">
        <v>17</v>
      </c>
      <c r="BO22" s="2">
        <v>13</v>
      </c>
      <c r="BP22" s="2">
        <v>63</v>
      </c>
      <c r="BQ22" s="2">
        <v>18</v>
      </c>
      <c r="BR22" s="2">
        <v>9</v>
      </c>
      <c r="BS22" s="2">
        <v>7</v>
      </c>
      <c r="BT22" s="2">
        <v>0</v>
      </c>
      <c r="BU22" s="2">
        <v>0</v>
      </c>
      <c r="BV22" s="2">
        <v>2</v>
      </c>
      <c r="BW22" s="2">
        <v>0</v>
      </c>
      <c r="BX22" s="3">
        <v>65.650000000000006</v>
      </c>
      <c r="BY22" s="3"/>
      <c r="BZ22" s="3">
        <v>2.4700000000000002</v>
      </c>
      <c r="CA22" s="3">
        <v>97.53</v>
      </c>
      <c r="CB22" s="3">
        <v>68.819999999999993</v>
      </c>
      <c r="CC22" s="3">
        <v>4.78</v>
      </c>
      <c r="CD22" s="3">
        <v>3.65</v>
      </c>
      <c r="CE22" s="3">
        <v>17.7</v>
      </c>
      <c r="CF22" s="3">
        <v>5.0599999999999996</v>
      </c>
      <c r="CG22" s="140">
        <v>44220</v>
      </c>
      <c r="CH22" s="2" t="s">
        <v>109</v>
      </c>
      <c r="CI22" s="141" t="s">
        <v>110</v>
      </c>
      <c r="CJ22" s="142"/>
    </row>
    <row r="23" spans="1:88" x14ac:dyDescent="0.2">
      <c r="A23" s="139" t="s">
        <v>93</v>
      </c>
      <c r="B23" s="139" t="s">
        <v>94</v>
      </c>
      <c r="C23" s="2">
        <v>637</v>
      </c>
      <c r="D23" s="2">
        <v>73</v>
      </c>
      <c r="E23" s="2">
        <v>218</v>
      </c>
      <c r="F23" s="2">
        <v>73</v>
      </c>
      <c r="G23" s="2">
        <v>4</v>
      </c>
      <c r="H23" s="2">
        <v>214</v>
      </c>
      <c r="I23" s="2">
        <v>111</v>
      </c>
      <c r="J23" s="2">
        <v>59</v>
      </c>
      <c r="K23" s="2">
        <v>1</v>
      </c>
      <c r="L23" s="2">
        <v>32</v>
      </c>
      <c r="M23" s="2">
        <v>11</v>
      </c>
      <c r="N23" s="2">
        <v>11</v>
      </c>
      <c r="O23" s="2">
        <v>6</v>
      </c>
      <c r="P23" s="2">
        <v>3</v>
      </c>
      <c r="Q23" s="2">
        <v>0</v>
      </c>
      <c r="R23" s="2">
        <v>2</v>
      </c>
      <c r="S23" s="135">
        <v>0</v>
      </c>
      <c r="T23" s="2" t="s">
        <v>37</v>
      </c>
      <c r="U23" s="2"/>
      <c r="V23" s="2"/>
      <c r="W23" s="2"/>
      <c r="X23" s="2"/>
      <c r="Y23" s="2"/>
      <c r="Z23" s="2">
        <v>6</v>
      </c>
      <c r="AA23" s="2">
        <v>3</v>
      </c>
      <c r="AB23" s="2">
        <v>0</v>
      </c>
      <c r="AC23" s="2">
        <v>2</v>
      </c>
      <c r="AD23">
        <v>0</v>
      </c>
      <c r="AE23" s="136">
        <v>34.22</v>
      </c>
      <c r="AF23" s="3">
        <v>100</v>
      </c>
      <c r="AG23" s="3">
        <v>1.83</v>
      </c>
      <c r="AH23" s="3">
        <v>98.17</v>
      </c>
      <c r="AI23" s="3">
        <v>51.87</v>
      </c>
      <c r="AJ23" s="3">
        <v>27.57</v>
      </c>
      <c r="AK23" s="3">
        <v>0.47</v>
      </c>
      <c r="AL23" s="3">
        <v>14.95</v>
      </c>
      <c r="AM23" s="3">
        <v>5.14</v>
      </c>
      <c r="AN23" s="3">
        <v>-18.32</v>
      </c>
      <c r="AO23" s="3">
        <v>100</v>
      </c>
      <c r="AP23" s="3">
        <v>-1.58</v>
      </c>
      <c r="AQ23" s="3">
        <v>1.58</v>
      </c>
      <c r="AR23" s="3">
        <v>-6.54</v>
      </c>
      <c r="AS23" s="3">
        <v>14.59</v>
      </c>
      <c r="AT23" s="3">
        <v>-3.96</v>
      </c>
      <c r="AU23" s="3">
        <v>-5.7</v>
      </c>
      <c r="AV23" s="3">
        <v>1.6</v>
      </c>
      <c r="AW23" s="2">
        <v>-2</v>
      </c>
      <c r="AX23" s="2">
        <v>2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637</v>
      </c>
      <c r="BF23" s="3"/>
      <c r="BG23" s="2">
        <v>668</v>
      </c>
      <c r="BH23" s="2">
        <v>28</v>
      </c>
      <c r="BI23" s="2">
        <v>351</v>
      </c>
      <c r="BJ23" s="2">
        <v>24</v>
      </c>
      <c r="BK23" s="2">
        <v>12</v>
      </c>
      <c r="BL23" s="2">
        <v>339</v>
      </c>
      <c r="BM23" s="2">
        <v>198</v>
      </c>
      <c r="BN23" s="2">
        <v>44</v>
      </c>
      <c r="BO23" s="2">
        <v>15</v>
      </c>
      <c r="BP23" s="2">
        <v>70</v>
      </c>
      <c r="BQ23" s="2">
        <v>12</v>
      </c>
      <c r="BR23" s="2">
        <v>11</v>
      </c>
      <c r="BS23" s="2">
        <v>8</v>
      </c>
      <c r="BT23" s="2">
        <v>1</v>
      </c>
      <c r="BU23" s="2">
        <v>0</v>
      </c>
      <c r="BV23" s="2">
        <v>2</v>
      </c>
      <c r="BW23" s="2">
        <v>0</v>
      </c>
      <c r="BX23" s="3">
        <v>52.54</v>
      </c>
      <c r="BY23" s="3"/>
      <c r="BZ23" s="3">
        <v>3.42</v>
      </c>
      <c r="CA23" s="3">
        <v>96.58</v>
      </c>
      <c r="CB23" s="3">
        <v>58.41</v>
      </c>
      <c r="CC23" s="3">
        <v>12.98</v>
      </c>
      <c r="CD23" s="3">
        <v>4.42</v>
      </c>
      <c r="CE23" s="3">
        <v>20.65</v>
      </c>
      <c r="CF23" s="3">
        <v>3.54</v>
      </c>
      <c r="CG23" s="140">
        <v>44220</v>
      </c>
      <c r="CH23" s="2" t="s">
        <v>109</v>
      </c>
      <c r="CI23" s="141" t="s">
        <v>110</v>
      </c>
      <c r="CJ23" s="142"/>
    </row>
    <row r="24" spans="1:88" x14ac:dyDescent="0.2">
      <c r="A24" s="139" t="s">
        <v>95</v>
      </c>
      <c r="B24" s="139" t="s">
        <v>96</v>
      </c>
      <c r="C24" s="2">
        <v>149</v>
      </c>
      <c r="D24" s="2">
        <v>39</v>
      </c>
      <c r="E24" s="2">
        <v>105</v>
      </c>
      <c r="F24" s="2">
        <v>39</v>
      </c>
      <c r="G24" s="2">
        <v>1</v>
      </c>
      <c r="H24" s="2">
        <v>104</v>
      </c>
      <c r="I24" s="2">
        <v>66</v>
      </c>
      <c r="J24" s="2">
        <v>13</v>
      </c>
      <c r="K24" s="2">
        <v>5</v>
      </c>
      <c r="L24" s="2">
        <v>15</v>
      </c>
      <c r="M24" s="2">
        <v>5</v>
      </c>
      <c r="N24" s="2">
        <v>7</v>
      </c>
      <c r="O24" s="2">
        <v>5</v>
      </c>
      <c r="P24" s="2">
        <v>1</v>
      </c>
      <c r="Q24" s="2">
        <v>0</v>
      </c>
      <c r="R24" s="2">
        <v>1</v>
      </c>
      <c r="S24" s="135">
        <v>0</v>
      </c>
      <c r="T24" s="2" t="s">
        <v>37</v>
      </c>
      <c r="U24" s="2"/>
      <c r="V24" s="2"/>
      <c r="W24" s="2"/>
      <c r="X24" s="2"/>
      <c r="Y24" s="2"/>
      <c r="Z24" s="2">
        <v>5</v>
      </c>
      <c r="AA24" s="2">
        <v>1</v>
      </c>
      <c r="AB24" s="2">
        <v>0</v>
      </c>
      <c r="AC24" s="2">
        <v>1</v>
      </c>
      <c r="AD24">
        <v>0</v>
      </c>
      <c r="AE24" s="136">
        <v>70.47</v>
      </c>
      <c r="AF24" s="3">
        <v>100</v>
      </c>
      <c r="AG24" s="3">
        <v>0.95</v>
      </c>
      <c r="AH24" s="3">
        <v>99.05</v>
      </c>
      <c r="AI24" s="3">
        <v>63.46</v>
      </c>
      <c r="AJ24" s="3">
        <v>12.5</v>
      </c>
      <c r="AK24" s="3">
        <v>4.8099999999999996</v>
      </c>
      <c r="AL24" s="3">
        <v>14.42</v>
      </c>
      <c r="AM24" s="3">
        <v>4.8099999999999996</v>
      </c>
      <c r="AN24" s="3">
        <v>0.93</v>
      </c>
      <c r="AO24" s="3">
        <v>100</v>
      </c>
      <c r="AP24" s="3">
        <v>0</v>
      </c>
      <c r="AQ24" s="3">
        <v>0</v>
      </c>
      <c r="AR24" s="3">
        <v>-4.8099999999999996</v>
      </c>
      <c r="AS24" s="3">
        <v>7.69</v>
      </c>
      <c r="AT24" s="3">
        <v>2.88</v>
      </c>
      <c r="AU24" s="3">
        <v>-4.8099999999999996</v>
      </c>
      <c r="AV24" s="3">
        <v>-0.96</v>
      </c>
      <c r="AW24" s="2">
        <v>-1</v>
      </c>
      <c r="AX24" s="2">
        <v>1</v>
      </c>
      <c r="AY24" s="2">
        <v>0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149</v>
      </c>
      <c r="BF24" s="3"/>
      <c r="BG24" s="2">
        <v>151</v>
      </c>
      <c r="BH24" s="2">
        <v>11</v>
      </c>
      <c r="BI24" s="2">
        <v>105</v>
      </c>
      <c r="BJ24" s="2">
        <v>11</v>
      </c>
      <c r="BK24" s="2">
        <v>1</v>
      </c>
      <c r="BL24" s="2">
        <v>104</v>
      </c>
      <c r="BM24" s="2">
        <v>71</v>
      </c>
      <c r="BN24" s="2">
        <v>5</v>
      </c>
      <c r="BO24" s="2">
        <v>2</v>
      </c>
      <c r="BP24" s="2">
        <v>20</v>
      </c>
      <c r="BQ24" s="2">
        <v>6</v>
      </c>
      <c r="BR24" s="2">
        <v>7</v>
      </c>
      <c r="BS24" s="2">
        <v>6</v>
      </c>
      <c r="BT24" s="2">
        <v>0</v>
      </c>
      <c r="BU24" s="2">
        <v>0</v>
      </c>
      <c r="BV24" s="2">
        <v>1</v>
      </c>
      <c r="BW24" s="2">
        <v>0</v>
      </c>
      <c r="BX24" s="3">
        <v>69.540000000000006</v>
      </c>
      <c r="BY24" s="3"/>
      <c r="BZ24" s="3">
        <v>0.95</v>
      </c>
      <c r="CA24" s="3">
        <v>99.05</v>
      </c>
      <c r="CB24" s="3">
        <v>68.27</v>
      </c>
      <c r="CC24" s="3">
        <v>4.8099999999999996</v>
      </c>
      <c r="CD24" s="3">
        <v>1.92</v>
      </c>
      <c r="CE24" s="3">
        <v>19.23</v>
      </c>
      <c r="CF24" s="3">
        <v>5.77</v>
      </c>
      <c r="CG24" s="140">
        <v>44220</v>
      </c>
      <c r="CH24" s="2" t="s">
        <v>109</v>
      </c>
      <c r="CI24" s="141" t="s">
        <v>110</v>
      </c>
      <c r="CJ24" s="142"/>
    </row>
    <row r="25" spans="1:88" x14ac:dyDescent="0.2">
      <c r="A25" s="139" t="s">
        <v>97</v>
      </c>
      <c r="B25" s="139" t="s">
        <v>98</v>
      </c>
      <c r="C25" s="2">
        <v>147</v>
      </c>
      <c r="D25" s="2">
        <v>102</v>
      </c>
      <c r="E25" s="2">
        <v>136</v>
      </c>
      <c r="F25" s="2">
        <v>101</v>
      </c>
      <c r="G25" s="2">
        <v>5</v>
      </c>
      <c r="H25" s="2">
        <v>131</v>
      </c>
      <c r="I25" s="2">
        <v>114</v>
      </c>
      <c r="J25" s="2">
        <v>11</v>
      </c>
      <c r="K25" s="2">
        <v>4</v>
      </c>
      <c r="L25" s="2">
        <v>0</v>
      </c>
      <c r="M25" s="2">
        <v>2</v>
      </c>
      <c r="N25" s="2">
        <v>7</v>
      </c>
      <c r="O25" s="2">
        <v>7</v>
      </c>
      <c r="P25" s="2">
        <v>0</v>
      </c>
      <c r="Q25" s="2">
        <v>0</v>
      </c>
      <c r="R25" s="2">
        <v>0</v>
      </c>
      <c r="S25" s="135">
        <v>0</v>
      </c>
      <c r="T25" s="2" t="s">
        <v>37</v>
      </c>
      <c r="U25" s="2"/>
      <c r="V25" s="2"/>
      <c r="W25" s="2"/>
      <c r="X25" s="2"/>
      <c r="Y25" s="2"/>
      <c r="Z25" s="2">
        <v>7</v>
      </c>
      <c r="AA25" s="2">
        <v>0</v>
      </c>
      <c r="AB25" s="2">
        <v>0</v>
      </c>
      <c r="AC25" s="2">
        <v>0</v>
      </c>
      <c r="AD25">
        <v>0</v>
      </c>
      <c r="AE25" s="136">
        <v>92.52</v>
      </c>
      <c r="AF25" s="3">
        <v>99.02</v>
      </c>
      <c r="AG25" s="3">
        <v>3.68</v>
      </c>
      <c r="AH25" s="3">
        <v>96.32</v>
      </c>
      <c r="AI25" s="3">
        <v>87.02</v>
      </c>
      <c r="AJ25" s="3">
        <v>8.4</v>
      </c>
      <c r="AK25" s="3">
        <v>3.05</v>
      </c>
      <c r="AL25" s="3">
        <v>0</v>
      </c>
      <c r="AM25" s="3">
        <v>1.53</v>
      </c>
      <c r="AN25" s="3">
        <v>1.74</v>
      </c>
      <c r="AO25" s="3">
        <v>99.02</v>
      </c>
      <c r="AP25" s="3">
        <v>1.33</v>
      </c>
      <c r="AQ25" s="3">
        <v>-1.33</v>
      </c>
      <c r="AR25" s="3">
        <v>-0.18</v>
      </c>
      <c r="AS25" s="3">
        <v>-0.4</v>
      </c>
      <c r="AT25" s="3">
        <v>1.45</v>
      </c>
      <c r="AU25" s="3">
        <v>-1.6</v>
      </c>
      <c r="AV25" s="3">
        <v>0.73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1</v>
      </c>
      <c r="BC25" s="2">
        <v>1</v>
      </c>
      <c r="BD25" s="3"/>
      <c r="BE25" s="2">
        <v>147</v>
      </c>
      <c r="BF25" s="3"/>
      <c r="BG25" s="2">
        <v>141</v>
      </c>
      <c r="BH25" s="2">
        <v>49</v>
      </c>
      <c r="BI25" s="2">
        <v>128</v>
      </c>
      <c r="BJ25" s="2">
        <v>45</v>
      </c>
      <c r="BK25" s="2">
        <v>3</v>
      </c>
      <c r="BL25" s="2">
        <v>125</v>
      </c>
      <c r="BM25" s="2">
        <v>109</v>
      </c>
      <c r="BN25" s="2">
        <v>11</v>
      </c>
      <c r="BO25" s="2">
        <v>2</v>
      </c>
      <c r="BP25" s="2">
        <v>2</v>
      </c>
      <c r="BQ25" s="2">
        <v>1</v>
      </c>
      <c r="BR25" s="2">
        <v>7</v>
      </c>
      <c r="BS25" s="2">
        <v>7</v>
      </c>
      <c r="BT25" s="2">
        <v>0</v>
      </c>
      <c r="BU25" s="2">
        <v>0</v>
      </c>
      <c r="BV25" s="2">
        <v>0</v>
      </c>
      <c r="BW25" s="2">
        <v>0</v>
      </c>
      <c r="BX25" s="3">
        <v>90.78</v>
      </c>
      <c r="BY25" s="3"/>
      <c r="BZ25" s="3">
        <v>2.34</v>
      </c>
      <c r="CA25" s="3">
        <v>97.66</v>
      </c>
      <c r="CB25" s="3">
        <v>87.2</v>
      </c>
      <c r="CC25" s="3">
        <v>8.8000000000000007</v>
      </c>
      <c r="CD25" s="3">
        <v>1.6</v>
      </c>
      <c r="CE25" s="3">
        <v>1.6</v>
      </c>
      <c r="CF25" s="3">
        <v>0.8</v>
      </c>
      <c r="CG25" s="140">
        <v>44220</v>
      </c>
      <c r="CH25" s="2" t="s">
        <v>109</v>
      </c>
      <c r="CI25" s="141" t="s">
        <v>110</v>
      </c>
      <c r="CJ25" s="142"/>
    </row>
    <row r="26" spans="1:88" x14ac:dyDescent="0.2">
      <c r="A26" s="139" t="s">
        <v>99</v>
      </c>
      <c r="B26" s="139" t="s">
        <v>100</v>
      </c>
      <c r="C26" s="2">
        <v>346</v>
      </c>
      <c r="D26" s="2">
        <v>63</v>
      </c>
      <c r="E26" s="2">
        <v>168</v>
      </c>
      <c r="F26" s="2">
        <v>62</v>
      </c>
      <c r="G26" s="2">
        <v>0</v>
      </c>
      <c r="H26" s="2">
        <v>168</v>
      </c>
      <c r="I26" s="2">
        <v>114</v>
      </c>
      <c r="J26" s="2">
        <v>35</v>
      </c>
      <c r="K26" s="2">
        <v>6</v>
      </c>
      <c r="L26" s="2">
        <v>12</v>
      </c>
      <c r="M26" s="2">
        <v>1</v>
      </c>
      <c r="N26" s="2">
        <v>7</v>
      </c>
      <c r="O26" s="2">
        <v>6</v>
      </c>
      <c r="P26" s="2">
        <v>1</v>
      </c>
      <c r="Q26" s="2">
        <v>0</v>
      </c>
      <c r="R26" s="2">
        <v>0</v>
      </c>
      <c r="S26" s="135">
        <v>0</v>
      </c>
      <c r="T26" s="2" t="s">
        <v>37</v>
      </c>
      <c r="U26" s="2"/>
      <c r="V26" s="2"/>
      <c r="W26" s="2"/>
      <c r="X26" s="2"/>
      <c r="Y26" s="2"/>
      <c r="Z26" s="2">
        <v>6</v>
      </c>
      <c r="AA26" s="2">
        <v>1</v>
      </c>
      <c r="AB26" s="2">
        <v>0</v>
      </c>
      <c r="AC26" s="2">
        <v>0</v>
      </c>
      <c r="AD26">
        <v>0</v>
      </c>
      <c r="AE26" s="136">
        <v>48.55</v>
      </c>
      <c r="AF26" s="3">
        <v>98.41</v>
      </c>
      <c r="AG26" s="3">
        <v>0</v>
      </c>
      <c r="AH26" s="3">
        <v>100</v>
      </c>
      <c r="AI26" s="3">
        <v>67.86</v>
      </c>
      <c r="AJ26" s="3">
        <v>20.83</v>
      </c>
      <c r="AK26" s="3">
        <v>3.57</v>
      </c>
      <c r="AL26" s="3">
        <v>7.14</v>
      </c>
      <c r="AM26" s="3">
        <v>0.6</v>
      </c>
      <c r="AN26" s="3">
        <v>-10.62</v>
      </c>
      <c r="AO26" s="3">
        <v>98.41</v>
      </c>
      <c r="AP26" s="3">
        <v>-1.39</v>
      </c>
      <c r="AQ26" s="3">
        <v>1.39</v>
      </c>
      <c r="AR26" s="3">
        <v>2.6</v>
      </c>
      <c r="AS26" s="3">
        <v>0.18</v>
      </c>
      <c r="AT26" s="3">
        <v>-0.18</v>
      </c>
      <c r="AU26" s="3">
        <v>-0.37</v>
      </c>
      <c r="AV26" s="3">
        <v>-2.2200000000000002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346</v>
      </c>
      <c r="BF26" s="3"/>
      <c r="BG26" s="2">
        <v>365</v>
      </c>
      <c r="BH26" s="2">
        <v>20</v>
      </c>
      <c r="BI26" s="2">
        <v>216</v>
      </c>
      <c r="BJ26" s="2">
        <v>20</v>
      </c>
      <c r="BK26" s="2">
        <v>3</v>
      </c>
      <c r="BL26" s="2">
        <v>213</v>
      </c>
      <c r="BM26" s="2">
        <v>139</v>
      </c>
      <c r="BN26" s="2">
        <v>44</v>
      </c>
      <c r="BO26" s="2">
        <v>8</v>
      </c>
      <c r="BP26" s="2">
        <v>16</v>
      </c>
      <c r="BQ26" s="2">
        <v>6</v>
      </c>
      <c r="BR26" s="2">
        <v>7</v>
      </c>
      <c r="BS26" s="2">
        <v>6</v>
      </c>
      <c r="BT26" s="2">
        <v>1</v>
      </c>
      <c r="BU26" s="2">
        <v>0</v>
      </c>
      <c r="BV26" s="2">
        <v>0</v>
      </c>
      <c r="BW26" s="2">
        <v>0</v>
      </c>
      <c r="BX26" s="3">
        <v>59.18</v>
      </c>
      <c r="BY26" s="3"/>
      <c r="BZ26" s="3">
        <v>1.39</v>
      </c>
      <c r="CA26" s="3">
        <v>98.61</v>
      </c>
      <c r="CB26" s="3">
        <v>65.260000000000005</v>
      </c>
      <c r="CC26" s="3">
        <v>20.66</v>
      </c>
      <c r="CD26" s="3">
        <v>3.76</v>
      </c>
      <c r="CE26" s="3">
        <v>7.51</v>
      </c>
      <c r="CF26" s="3">
        <v>2.82</v>
      </c>
      <c r="CG26" s="140">
        <v>44220</v>
      </c>
      <c r="CH26" s="2" t="s">
        <v>109</v>
      </c>
      <c r="CI26" s="141" t="s">
        <v>110</v>
      </c>
      <c r="CJ26" s="142"/>
    </row>
    <row r="27" spans="1:88" x14ac:dyDescent="0.2">
      <c r="A27" s="139" t="s">
        <v>101</v>
      </c>
      <c r="B27" s="139" t="s">
        <v>102</v>
      </c>
      <c r="C27" s="2">
        <v>278</v>
      </c>
      <c r="D27" s="2">
        <v>46</v>
      </c>
      <c r="E27" s="2">
        <v>142</v>
      </c>
      <c r="F27" s="2">
        <v>45</v>
      </c>
      <c r="G27" s="2">
        <v>0</v>
      </c>
      <c r="H27" s="2">
        <v>142</v>
      </c>
      <c r="I27" s="2">
        <v>103</v>
      </c>
      <c r="J27" s="2">
        <v>16</v>
      </c>
      <c r="K27" s="2">
        <v>6</v>
      </c>
      <c r="L27" s="2">
        <v>10</v>
      </c>
      <c r="M27" s="2">
        <v>7</v>
      </c>
      <c r="N27" s="2">
        <v>7</v>
      </c>
      <c r="O27" s="2">
        <v>6</v>
      </c>
      <c r="P27" s="2">
        <v>1</v>
      </c>
      <c r="Q27" s="2">
        <v>0</v>
      </c>
      <c r="R27" s="2">
        <v>0</v>
      </c>
      <c r="S27" s="135">
        <v>0</v>
      </c>
      <c r="T27" s="2" t="s">
        <v>37</v>
      </c>
      <c r="U27" s="2"/>
      <c r="V27" s="2"/>
      <c r="W27" s="2"/>
      <c r="X27" s="2"/>
      <c r="Y27" s="2"/>
      <c r="Z27" s="2">
        <v>6</v>
      </c>
      <c r="AA27" s="2">
        <v>1</v>
      </c>
      <c r="AB27" s="2">
        <v>0</v>
      </c>
      <c r="AC27" s="2">
        <v>0</v>
      </c>
      <c r="AD27">
        <v>0</v>
      </c>
      <c r="AE27" s="136">
        <v>51.08</v>
      </c>
      <c r="AF27" s="3">
        <v>97.83</v>
      </c>
      <c r="AG27" s="3">
        <v>0</v>
      </c>
      <c r="AH27" s="3">
        <v>100</v>
      </c>
      <c r="AI27" s="3">
        <v>72.540000000000006</v>
      </c>
      <c r="AJ27" s="3">
        <v>11.27</v>
      </c>
      <c r="AK27" s="3">
        <v>4.2300000000000004</v>
      </c>
      <c r="AL27" s="3">
        <v>7.04</v>
      </c>
      <c r="AM27" s="3">
        <v>4.93</v>
      </c>
      <c r="AN27" s="3">
        <v>-12.2</v>
      </c>
      <c r="AO27" s="3">
        <v>97.83</v>
      </c>
      <c r="AP27" s="3">
        <v>-2.59</v>
      </c>
      <c r="AQ27" s="3">
        <v>2.59</v>
      </c>
      <c r="AR27" s="3">
        <v>5.51</v>
      </c>
      <c r="AS27" s="3">
        <v>3.29</v>
      </c>
      <c r="AT27" s="3">
        <v>-8.01</v>
      </c>
      <c r="AU27" s="3">
        <v>1.72</v>
      </c>
      <c r="AV27" s="3">
        <v>-2.52</v>
      </c>
      <c r="AW27" s="2">
        <v>0</v>
      </c>
      <c r="AX27" s="2">
        <v>1</v>
      </c>
      <c r="AY27" s="2">
        <v>-1</v>
      </c>
      <c r="AZ27" s="2">
        <v>0</v>
      </c>
      <c r="BA27" s="2">
        <v>0</v>
      </c>
      <c r="BB27" s="2">
        <v>1</v>
      </c>
      <c r="BC27" s="2">
        <v>1</v>
      </c>
      <c r="BD27" s="3"/>
      <c r="BE27" s="2">
        <v>278</v>
      </c>
      <c r="BF27" s="3"/>
      <c r="BG27" s="2">
        <v>305</v>
      </c>
      <c r="BH27" s="2">
        <v>29</v>
      </c>
      <c r="BI27" s="2">
        <v>193</v>
      </c>
      <c r="BJ27" s="2">
        <v>24</v>
      </c>
      <c r="BK27" s="2">
        <v>5</v>
      </c>
      <c r="BL27" s="2">
        <v>188</v>
      </c>
      <c r="BM27" s="2">
        <v>126</v>
      </c>
      <c r="BN27" s="2">
        <v>15</v>
      </c>
      <c r="BO27" s="2">
        <v>23</v>
      </c>
      <c r="BP27" s="2">
        <v>10</v>
      </c>
      <c r="BQ27" s="2">
        <v>14</v>
      </c>
      <c r="BR27" s="2">
        <v>7</v>
      </c>
      <c r="BS27" s="2">
        <v>6</v>
      </c>
      <c r="BT27" s="2">
        <v>0</v>
      </c>
      <c r="BU27" s="2">
        <v>1</v>
      </c>
      <c r="BV27" s="2">
        <v>0</v>
      </c>
      <c r="BW27" s="2">
        <v>0</v>
      </c>
      <c r="BX27" s="3">
        <v>63.28</v>
      </c>
      <c r="BY27" s="3"/>
      <c r="BZ27" s="3">
        <v>2.59</v>
      </c>
      <c r="CA27" s="3">
        <v>97.41</v>
      </c>
      <c r="CB27" s="3">
        <v>67.02</v>
      </c>
      <c r="CC27" s="3">
        <v>7.98</v>
      </c>
      <c r="CD27" s="3">
        <v>12.23</v>
      </c>
      <c r="CE27" s="3">
        <v>5.32</v>
      </c>
      <c r="CF27" s="3">
        <v>7.45</v>
      </c>
      <c r="CG27" s="140">
        <v>44220</v>
      </c>
      <c r="CH27" s="2" t="s">
        <v>109</v>
      </c>
      <c r="CI27" s="141" t="s">
        <v>110</v>
      </c>
      <c r="CJ27" s="142"/>
    </row>
    <row r="28" spans="1:88" x14ac:dyDescent="0.2">
      <c r="A28" s="139" t="s">
        <v>103</v>
      </c>
      <c r="B28" s="139" t="s">
        <v>104</v>
      </c>
      <c r="C28" s="2">
        <v>275</v>
      </c>
      <c r="D28" s="2">
        <v>60</v>
      </c>
      <c r="E28" s="2">
        <v>147</v>
      </c>
      <c r="F28" s="2">
        <v>54</v>
      </c>
      <c r="G28" s="2">
        <v>1</v>
      </c>
      <c r="H28" s="2">
        <v>146</v>
      </c>
      <c r="I28" s="2">
        <v>112</v>
      </c>
      <c r="J28" s="2">
        <v>11</v>
      </c>
      <c r="K28" s="2">
        <v>1</v>
      </c>
      <c r="L28" s="2">
        <v>3</v>
      </c>
      <c r="M28" s="2">
        <v>19</v>
      </c>
      <c r="N28" s="2">
        <v>7</v>
      </c>
      <c r="O28" s="2">
        <v>6</v>
      </c>
      <c r="P28" s="2">
        <v>0</v>
      </c>
      <c r="Q28" s="2">
        <v>0</v>
      </c>
      <c r="R28" s="2">
        <v>0</v>
      </c>
      <c r="S28" s="135">
        <v>1</v>
      </c>
      <c r="T28" s="2" t="s">
        <v>37</v>
      </c>
      <c r="U28" s="2"/>
      <c r="V28" s="2"/>
      <c r="W28" s="2"/>
      <c r="X28" s="2"/>
      <c r="Y28" s="2"/>
      <c r="Z28" s="2">
        <v>6</v>
      </c>
      <c r="AA28" s="2">
        <v>0</v>
      </c>
      <c r="AB28" s="2">
        <v>0</v>
      </c>
      <c r="AC28" s="2">
        <v>0</v>
      </c>
      <c r="AD28">
        <v>1</v>
      </c>
      <c r="AE28" s="136">
        <v>53.45</v>
      </c>
      <c r="AF28" s="3">
        <v>90</v>
      </c>
      <c r="AG28" s="3">
        <v>0.68</v>
      </c>
      <c r="AH28" s="3">
        <v>99.32</v>
      </c>
      <c r="AI28" s="3">
        <v>76.709999999999994</v>
      </c>
      <c r="AJ28" s="3">
        <v>7.53</v>
      </c>
      <c r="AK28" s="3">
        <v>0.68</v>
      </c>
      <c r="AL28" s="3">
        <v>2.0499999999999998</v>
      </c>
      <c r="AM28" s="3">
        <v>13.01</v>
      </c>
      <c r="AN28" s="3">
        <v>-9.33</v>
      </c>
      <c r="AO28" s="3">
        <v>90</v>
      </c>
      <c r="AP28" s="3">
        <v>-0.52</v>
      </c>
      <c r="AQ28" s="3">
        <v>0.52</v>
      </c>
      <c r="AR28" s="3">
        <v>0.95</v>
      </c>
      <c r="AS28" s="3">
        <v>2.69</v>
      </c>
      <c r="AT28" s="3">
        <v>-3.56</v>
      </c>
      <c r="AU28" s="3">
        <v>-6.43</v>
      </c>
      <c r="AV28" s="3">
        <v>6.35</v>
      </c>
      <c r="AW28" s="2">
        <v>-1</v>
      </c>
      <c r="AX28" s="2">
        <v>0</v>
      </c>
      <c r="AY28" s="2">
        <v>0</v>
      </c>
      <c r="AZ28" s="2">
        <v>0</v>
      </c>
      <c r="BA28" s="2">
        <v>1</v>
      </c>
      <c r="BB28" s="2">
        <v>1</v>
      </c>
      <c r="BC28" s="2">
        <v>1</v>
      </c>
      <c r="BD28" s="3"/>
      <c r="BE28" s="2">
        <v>275</v>
      </c>
      <c r="BF28" s="3"/>
      <c r="BG28" s="2">
        <v>266</v>
      </c>
      <c r="BH28" s="2">
        <v>21</v>
      </c>
      <c r="BI28" s="2">
        <v>167</v>
      </c>
      <c r="BJ28" s="2">
        <v>0</v>
      </c>
      <c r="BK28" s="2">
        <v>2</v>
      </c>
      <c r="BL28" s="2">
        <v>165</v>
      </c>
      <c r="BM28" s="2">
        <v>125</v>
      </c>
      <c r="BN28" s="2">
        <v>8</v>
      </c>
      <c r="BO28" s="2">
        <v>7</v>
      </c>
      <c r="BP28" s="2">
        <v>14</v>
      </c>
      <c r="BQ28" s="2">
        <v>11</v>
      </c>
      <c r="BR28" s="2">
        <v>7</v>
      </c>
      <c r="BS28" s="2">
        <v>7</v>
      </c>
      <c r="BT28" s="2">
        <v>0</v>
      </c>
      <c r="BU28" s="2">
        <v>0</v>
      </c>
      <c r="BV28" s="2">
        <v>0</v>
      </c>
      <c r="BW28" s="2">
        <v>0</v>
      </c>
      <c r="BX28" s="3">
        <v>62.78</v>
      </c>
      <c r="BY28" s="3"/>
      <c r="BZ28" s="3">
        <v>1.2</v>
      </c>
      <c r="CA28" s="3">
        <v>98.8</v>
      </c>
      <c r="CB28" s="3">
        <v>75.760000000000005</v>
      </c>
      <c r="CC28" s="3">
        <v>4.8499999999999996</v>
      </c>
      <c r="CD28" s="3">
        <v>4.24</v>
      </c>
      <c r="CE28" s="3">
        <v>8.48</v>
      </c>
      <c r="CF28" s="3">
        <v>6.67</v>
      </c>
      <c r="CG28" s="140">
        <v>44220</v>
      </c>
      <c r="CH28" s="2" t="s">
        <v>109</v>
      </c>
      <c r="CI28" s="141" t="s">
        <v>110</v>
      </c>
      <c r="CJ28" s="142"/>
    </row>
    <row r="29" spans="1:88" x14ac:dyDescent="0.2">
      <c r="A29" s="139" t="s">
        <v>105</v>
      </c>
      <c r="B29" s="139" t="s">
        <v>106</v>
      </c>
      <c r="C29" s="2">
        <v>538</v>
      </c>
      <c r="D29" s="2">
        <v>86</v>
      </c>
      <c r="E29" s="2">
        <v>253</v>
      </c>
      <c r="F29" s="2">
        <v>86</v>
      </c>
      <c r="G29" s="2">
        <v>4</v>
      </c>
      <c r="H29" s="2">
        <v>249</v>
      </c>
      <c r="I29" s="2">
        <v>167</v>
      </c>
      <c r="J29" s="2">
        <v>44</v>
      </c>
      <c r="K29" s="2">
        <v>4</v>
      </c>
      <c r="L29" s="2">
        <v>27</v>
      </c>
      <c r="M29" s="2">
        <v>7</v>
      </c>
      <c r="N29" s="2">
        <v>9</v>
      </c>
      <c r="O29" s="2">
        <v>7</v>
      </c>
      <c r="P29" s="2">
        <v>1</v>
      </c>
      <c r="Q29" s="2">
        <v>0</v>
      </c>
      <c r="R29" s="2">
        <v>1</v>
      </c>
      <c r="S29" s="135">
        <v>0</v>
      </c>
      <c r="T29" s="2" t="s">
        <v>37</v>
      </c>
      <c r="U29" s="2"/>
      <c r="V29" s="2"/>
      <c r="W29" s="2"/>
      <c r="X29" s="2"/>
      <c r="Y29" s="2"/>
      <c r="Z29" s="2">
        <v>7</v>
      </c>
      <c r="AA29" s="2">
        <v>1</v>
      </c>
      <c r="AB29" s="2">
        <v>0</v>
      </c>
      <c r="AC29" s="2">
        <v>1</v>
      </c>
      <c r="AD29">
        <v>0</v>
      </c>
      <c r="AE29" s="136">
        <v>47.03</v>
      </c>
      <c r="AF29" s="3">
        <v>100</v>
      </c>
      <c r="AG29" s="3">
        <v>1.58</v>
      </c>
      <c r="AH29" s="3">
        <v>98.42</v>
      </c>
      <c r="AI29" s="3">
        <v>67.069999999999993</v>
      </c>
      <c r="AJ29" s="3">
        <v>17.670000000000002</v>
      </c>
      <c r="AK29" s="3">
        <v>1.61</v>
      </c>
      <c r="AL29" s="3">
        <v>10.84</v>
      </c>
      <c r="AM29" s="3">
        <v>2.81</v>
      </c>
      <c r="AN29" s="3">
        <v>-17.18</v>
      </c>
      <c r="AO29" s="3">
        <v>100</v>
      </c>
      <c r="AP29" s="3">
        <v>-1.7</v>
      </c>
      <c r="AQ29" s="3">
        <v>1.7</v>
      </c>
      <c r="AR29" s="3">
        <v>-7.23</v>
      </c>
      <c r="AS29" s="3">
        <v>11.46</v>
      </c>
      <c r="AT29" s="3">
        <v>-3.2</v>
      </c>
      <c r="AU29" s="3">
        <v>0.11</v>
      </c>
      <c r="AV29" s="3">
        <v>-1.1399999999999999</v>
      </c>
      <c r="AW29" s="2">
        <v>-1</v>
      </c>
      <c r="AX29" s="2">
        <v>1</v>
      </c>
      <c r="AY29" s="2">
        <v>0</v>
      </c>
      <c r="AZ29" s="2">
        <v>0</v>
      </c>
      <c r="BA29" s="2">
        <v>0</v>
      </c>
      <c r="BB29" s="2">
        <v>1</v>
      </c>
      <c r="BC29" s="2">
        <v>1</v>
      </c>
      <c r="BD29" s="3"/>
      <c r="BE29" s="2">
        <v>538</v>
      </c>
      <c r="BF29" s="3"/>
      <c r="BG29" s="2">
        <v>570</v>
      </c>
      <c r="BH29" s="2">
        <v>60</v>
      </c>
      <c r="BI29" s="2">
        <v>366</v>
      </c>
      <c r="BJ29" s="2">
        <v>59</v>
      </c>
      <c r="BK29" s="2">
        <v>12</v>
      </c>
      <c r="BL29" s="2">
        <v>354</v>
      </c>
      <c r="BM29" s="2">
        <v>263</v>
      </c>
      <c r="BN29" s="2">
        <v>22</v>
      </c>
      <c r="BO29" s="2">
        <v>17</v>
      </c>
      <c r="BP29" s="2">
        <v>38</v>
      </c>
      <c r="BQ29" s="2">
        <v>14</v>
      </c>
      <c r="BR29" s="2">
        <v>9</v>
      </c>
      <c r="BS29" s="2">
        <v>8</v>
      </c>
      <c r="BT29" s="2">
        <v>0</v>
      </c>
      <c r="BU29" s="2">
        <v>0</v>
      </c>
      <c r="BV29" s="2">
        <v>1</v>
      </c>
      <c r="BW29" s="2">
        <v>0</v>
      </c>
      <c r="BX29" s="3">
        <v>64.209999999999994</v>
      </c>
      <c r="BY29" s="3"/>
      <c r="BZ29" s="3">
        <v>3.28</v>
      </c>
      <c r="CA29" s="3">
        <v>96.72</v>
      </c>
      <c r="CB29" s="3">
        <v>74.290000000000006</v>
      </c>
      <c r="CC29" s="3">
        <v>6.21</v>
      </c>
      <c r="CD29" s="3">
        <v>4.8</v>
      </c>
      <c r="CE29" s="3">
        <v>10.73</v>
      </c>
      <c r="CF29" s="3">
        <v>3.95</v>
      </c>
      <c r="CG29" s="140">
        <v>44220</v>
      </c>
      <c r="CH29" s="2" t="s">
        <v>109</v>
      </c>
      <c r="CI29" s="141" t="s">
        <v>110</v>
      </c>
      <c r="CJ29" s="142"/>
    </row>
    <row r="30" spans="1:88" x14ac:dyDescent="0.2">
      <c r="A30" s="139" t="s">
        <v>107</v>
      </c>
      <c r="B30" s="139" t="s">
        <v>108</v>
      </c>
      <c r="C30" s="2">
        <v>284</v>
      </c>
      <c r="D30" s="2">
        <v>32</v>
      </c>
      <c r="E30" s="2">
        <v>149</v>
      </c>
      <c r="F30" s="2">
        <v>30</v>
      </c>
      <c r="G30" s="2">
        <v>2</v>
      </c>
      <c r="H30" s="2">
        <v>147</v>
      </c>
      <c r="I30" s="2">
        <v>91</v>
      </c>
      <c r="J30" s="2">
        <v>42</v>
      </c>
      <c r="K30" s="2">
        <v>2</v>
      </c>
      <c r="L30" s="2">
        <v>10</v>
      </c>
      <c r="M30" s="2">
        <v>2</v>
      </c>
      <c r="N30" s="2">
        <v>7</v>
      </c>
      <c r="O30" s="2">
        <v>5</v>
      </c>
      <c r="P30" s="2">
        <v>2</v>
      </c>
      <c r="Q30" s="2">
        <v>0</v>
      </c>
      <c r="R30" s="2">
        <v>0</v>
      </c>
      <c r="S30" s="135">
        <v>0</v>
      </c>
      <c r="T30" s="2" t="s">
        <v>37</v>
      </c>
      <c r="U30" s="2"/>
      <c r="V30" s="2"/>
      <c r="W30" s="2"/>
      <c r="X30" s="2"/>
      <c r="Y30" s="2"/>
      <c r="Z30" s="2">
        <v>5</v>
      </c>
      <c r="AA30" s="2">
        <v>2</v>
      </c>
      <c r="AB30" s="2">
        <v>0</v>
      </c>
      <c r="AC30" s="2">
        <v>0</v>
      </c>
      <c r="AD30">
        <v>0</v>
      </c>
      <c r="AE30" s="136">
        <v>52.46</v>
      </c>
      <c r="AF30" s="3">
        <v>93.75</v>
      </c>
      <c r="AG30" s="3">
        <v>1.34</v>
      </c>
      <c r="AH30" s="3">
        <v>98.66</v>
      </c>
      <c r="AI30" s="3">
        <v>61.9</v>
      </c>
      <c r="AJ30" s="3">
        <v>28.57</v>
      </c>
      <c r="AK30" s="3">
        <v>1.36</v>
      </c>
      <c r="AL30" s="3">
        <v>6.8</v>
      </c>
      <c r="AM30" s="3">
        <v>1.36</v>
      </c>
      <c r="AN30" s="3">
        <v>-10.73</v>
      </c>
      <c r="AO30" s="3">
        <v>93.75</v>
      </c>
      <c r="AP30" s="3">
        <v>-0.31</v>
      </c>
      <c r="AQ30" s="3">
        <v>0.31</v>
      </c>
      <c r="AR30" s="3">
        <v>3.8</v>
      </c>
      <c r="AS30" s="3">
        <v>2.31</v>
      </c>
      <c r="AT30" s="3">
        <v>-2.5499999999999998</v>
      </c>
      <c r="AU30" s="3">
        <v>1.22</v>
      </c>
      <c r="AV30" s="3">
        <v>-4.78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1</v>
      </c>
      <c r="BC30" s="2">
        <v>1</v>
      </c>
      <c r="BD30" s="3"/>
      <c r="BE30" s="2">
        <v>284</v>
      </c>
      <c r="BF30" s="3"/>
      <c r="BG30" s="2">
        <v>288</v>
      </c>
      <c r="BH30" s="2">
        <v>18</v>
      </c>
      <c r="BI30" s="2">
        <v>182</v>
      </c>
      <c r="BJ30" s="2">
        <v>17</v>
      </c>
      <c r="BK30" s="2">
        <v>3</v>
      </c>
      <c r="BL30" s="2">
        <v>179</v>
      </c>
      <c r="BM30" s="2">
        <v>104</v>
      </c>
      <c r="BN30" s="2">
        <v>47</v>
      </c>
      <c r="BO30" s="2">
        <v>7</v>
      </c>
      <c r="BP30" s="2">
        <v>10</v>
      </c>
      <c r="BQ30" s="2">
        <v>11</v>
      </c>
      <c r="BR30" s="2">
        <v>7</v>
      </c>
      <c r="BS30" s="2">
        <v>5</v>
      </c>
      <c r="BT30" s="2">
        <v>2</v>
      </c>
      <c r="BU30" s="2">
        <v>0</v>
      </c>
      <c r="BV30" s="2">
        <v>0</v>
      </c>
      <c r="BW30" s="2">
        <v>0</v>
      </c>
      <c r="BX30" s="3">
        <v>63.19</v>
      </c>
      <c r="BY30" s="3"/>
      <c r="BZ30" s="3">
        <v>1.65</v>
      </c>
      <c r="CA30" s="3">
        <v>98.35</v>
      </c>
      <c r="CB30" s="3">
        <v>58.1</v>
      </c>
      <c r="CC30" s="3">
        <v>26.26</v>
      </c>
      <c r="CD30" s="3">
        <v>3.91</v>
      </c>
      <c r="CE30" s="3">
        <v>5.59</v>
      </c>
      <c r="CF30" s="3">
        <v>6.15</v>
      </c>
      <c r="CG30" s="140">
        <v>44220</v>
      </c>
      <c r="CH30" s="2" t="s">
        <v>109</v>
      </c>
      <c r="CI30" s="141" t="s">
        <v>110</v>
      </c>
      <c r="CJ30" s="142"/>
    </row>
    <row r="31" spans="1:88" x14ac:dyDescent="0.2">
      <c r="CG31" s="140"/>
      <c r="CH31" s="2"/>
      <c r="CI31" s="141"/>
      <c r="CJ31" s="142"/>
    </row>
    <row r="32" spans="1:88" x14ac:dyDescent="0.2">
      <c r="CG32" s="140"/>
      <c r="CH32" s="2"/>
      <c r="CI32" s="141"/>
      <c r="CJ32" s="142"/>
    </row>
    <row r="33" spans="25:88" x14ac:dyDescent="0.2">
      <c r="CG33" s="140"/>
      <c r="CH33" s="2"/>
      <c r="CI33" s="141"/>
      <c r="CJ33" s="142"/>
    </row>
    <row r="34" spans="25:88" x14ac:dyDescent="0.2">
      <c r="CG34" s="140"/>
      <c r="CH34" s="2"/>
      <c r="CI34" s="141"/>
      <c r="CJ34" s="142"/>
    </row>
    <row r="35" spans="25:88" x14ac:dyDescent="0.2">
      <c r="CG35" s="140"/>
      <c r="CH35" s="2"/>
      <c r="CI35" s="141"/>
      <c r="CJ35" s="142"/>
    </row>
    <row r="36" spans="25:88" x14ac:dyDescent="0.2">
      <c r="Y36"/>
      <c r="AE36"/>
      <c r="CG36" s="140"/>
      <c r="CH36" s="2"/>
      <c r="CI36" s="141"/>
      <c r="CJ36" s="142"/>
    </row>
    <row r="37" spans="25:88" x14ac:dyDescent="0.2">
      <c r="Y37"/>
      <c r="AE37"/>
      <c r="CG37" s="140"/>
      <c r="CH37" s="2"/>
      <c r="CI37" s="141"/>
      <c r="CJ37" s="142"/>
    </row>
    <row r="38" spans="25:88" x14ac:dyDescent="0.2">
      <c r="Y38"/>
      <c r="AE38"/>
      <c r="CG38" s="140"/>
      <c r="CH38" s="2"/>
      <c r="CI38" s="141"/>
      <c r="CJ38" s="142"/>
    </row>
    <row r="39" spans="25:88" x14ac:dyDescent="0.2">
      <c r="Y39"/>
      <c r="AE39"/>
      <c r="CG39" s="140"/>
      <c r="CH39" s="2"/>
      <c r="CI39" s="141"/>
      <c r="CJ39" s="142"/>
    </row>
    <row r="40" spans="25:88" x14ac:dyDescent="0.2">
      <c r="Y40"/>
      <c r="AE40"/>
      <c r="CG40" s="140"/>
      <c r="CH40" s="2"/>
      <c r="CI40" s="141"/>
      <c r="CJ40" s="142"/>
    </row>
    <row r="41" spans="25:88" x14ac:dyDescent="0.2">
      <c r="Y41"/>
      <c r="AE41"/>
      <c r="CG41" s="140"/>
      <c r="CH41" s="2"/>
      <c r="CI41" s="141"/>
      <c r="CJ41" s="142"/>
    </row>
    <row r="42" spans="25:88" x14ac:dyDescent="0.2">
      <c r="Y42"/>
      <c r="AE42"/>
      <c r="CG42" s="140"/>
      <c r="CH42" s="2"/>
      <c r="CI42" s="141"/>
      <c r="CJ42" s="142"/>
    </row>
    <row r="43" spans="25:88" x14ac:dyDescent="0.2">
      <c r="Y43"/>
      <c r="AE43"/>
      <c r="CG43" s="140"/>
      <c r="CH43" s="2"/>
      <c r="CI43" s="141"/>
      <c r="CJ43" s="142"/>
    </row>
    <row r="44" spans="25:88" x14ac:dyDescent="0.2">
      <c r="Y44"/>
      <c r="AE44"/>
      <c r="CG44" s="140"/>
      <c r="CH44" s="2"/>
      <c r="CI44" s="141"/>
      <c r="CJ44" s="142"/>
    </row>
    <row r="45" spans="25:88" x14ac:dyDescent="0.2">
      <c r="Y45"/>
      <c r="AE45"/>
      <c r="CG45" s="140"/>
      <c r="CH45" s="2"/>
      <c r="CI45" s="141"/>
      <c r="CJ45" s="142"/>
    </row>
    <row r="46" spans="25:88" x14ac:dyDescent="0.2">
      <c r="Y46"/>
      <c r="AE46"/>
    </row>
    <row r="47" spans="25:88" x14ac:dyDescent="0.2">
      <c r="Y47"/>
      <c r="AE47"/>
    </row>
    <row r="48" spans="25:88" x14ac:dyDescent="0.2">
      <c r="Y48"/>
      <c r="AE48"/>
    </row>
    <row r="49" spans="25:31" x14ac:dyDescent="0.2">
      <c r="Y49"/>
      <c r="AE49"/>
    </row>
    <row r="50" spans="25:31" x14ac:dyDescent="0.2">
      <c r="Y50"/>
      <c r="AE50"/>
    </row>
    <row r="51" spans="25:31" x14ac:dyDescent="0.2">
      <c r="Y51"/>
      <c r="AE51"/>
    </row>
    <row r="52" spans="25:31" x14ac:dyDescent="0.2">
      <c r="Y52"/>
      <c r="AE52"/>
    </row>
    <row r="53" spans="25:31" x14ac:dyDescent="0.2">
      <c r="Y53"/>
      <c r="AE53"/>
    </row>
    <row r="54" spans="25:31" x14ac:dyDescent="0.2">
      <c r="Y54"/>
      <c r="AE54"/>
    </row>
    <row r="55" spans="25:31" x14ac:dyDescent="0.2">
      <c r="Y55"/>
      <c r="AE55"/>
    </row>
    <row r="56" spans="25:31" x14ac:dyDescent="0.2">
      <c r="Y56"/>
      <c r="AE56"/>
    </row>
    <row r="57" spans="25:31" x14ac:dyDescent="0.2">
      <c r="Y57"/>
      <c r="AE57"/>
    </row>
    <row r="58" spans="25:31" x14ac:dyDescent="0.2">
      <c r="Y58"/>
      <c r="AE58"/>
    </row>
    <row r="59" spans="25:31" x14ac:dyDescent="0.2">
      <c r="Y59"/>
      <c r="AE59"/>
    </row>
    <row r="60" spans="25:31" x14ac:dyDescent="0.2">
      <c r="Y60"/>
      <c r="AE60"/>
    </row>
    <row r="61" spans="25:31" x14ac:dyDescent="0.2">
      <c r="Y61"/>
      <c r="AE61"/>
    </row>
    <row r="62" spans="25:31" x14ac:dyDescent="0.2">
      <c r="Y62"/>
      <c r="AE62"/>
    </row>
    <row r="63" spans="25:31" x14ac:dyDescent="0.2">
      <c r="Y63"/>
      <c r="AE63"/>
    </row>
    <row r="64" spans="25:31" x14ac:dyDescent="0.2">
      <c r="Y64"/>
      <c r="AE64"/>
    </row>
    <row r="65" spans="25:31" x14ac:dyDescent="0.2">
      <c r="Y65"/>
      <c r="AE65"/>
    </row>
    <row r="66" spans="25:31" x14ac:dyDescent="0.2">
      <c r="Y66"/>
      <c r="AE66"/>
    </row>
    <row r="67" spans="25:31" x14ac:dyDescent="0.2">
      <c r="Y67"/>
      <c r="AE67"/>
    </row>
    <row r="68" spans="25:31" x14ac:dyDescent="0.2">
      <c r="Y68"/>
      <c r="AE68"/>
    </row>
    <row r="69" spans="25:31" x14ac:dyDescent="0.2">
      <c r="Y69"/>
      <c r="AE69"/>
    </row>
    <row r="70" spans="25:31" x14ac:dyDescent="0.2">
      <c r="Y70"/>
      <c r="AE70"/>
    </row>
    <row r="71" spans="25:31" x14ac:dyDescent="0.2">
      <c r="Y71"/>
      <c r="AE71"/>
    </row>
    <row r="72" spans="25:31" x14ac:dyDescent="0.2">
      <c r="Y72"/>
      <c r="AE72"/>
    </row>
    <row r="73" spans="25:31" x14ac:dyDescent="0.2">
      <c r="Y73"/>
      <c r="AE73"/>
    </row>
    <row r="74" spans="25:31" x14ac:dyDescent="0.2">
      <c r="Y74"/>
      <c r="AE74"/>
    </row>
  </sheetData>
  <mergeCells count="20">
    <mergeCell ref="A2:B2"/>
    <mergeCell ref="C2:D2"/>
    <mergeCell ref="E2:M2"/>
    <mergeCell ref="N2:S2"/>
    <mergeCell ref="T2:Y2"/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2021-01-20T10:27:25Z</cp:lastPrinted>
  <dcterms:created xsi:type="dcterms:W3CDTF">2002-12-18T09:00:37Z</dcterms:created>
  <dcterms:modified xsi:type="dcterms:W3CDTF">2021-02-02T14:45:39Z</dcterms:modified>
</cp:coreProperties>
</file>