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ooe\dfs\Office\T_WAHL2021\GESCHUETZT\SAS-Ergebnisse\"/>
    </mc:Choice>
  </mc:AlternateContent>
  <bookViews>
    <workbookView xWindow="-15" yWindow="4305" windowWidth="25230" windowHeight="4320"/>
  </bookViews>
  <sheets>
    <sheet name="Stimmen und Mandate" sheetId="1" r:id="rId1"/>
    <sheet name="Stimmanteile und Veränderung" sheetId="17" r:id="rId2"/>
    <sheet name="Ergebnis letzte Wahl" sheetId="2" r:id="rId3"/>
    <sheet name="ErgebnisseGesamt" sheetId="18" state="hidden" r:id="rId4"/>
  </sheets>
  <definedNames>
    <definedName name="_xlnm.Print_Titles" localSheetId="2">'Ergebnis letzte Wahl'!$1:$5</definedName>
    <definedName name="_xlnm.Print_Titles" localSheetId="1">'Stimmanteile und Veränderung'!$1:$5</definedName>
    <definedName name="_xlnm.Print_Titles" localSheetId="0">'Stimmen und Mandate'!$1:$5</definedName>
  </definedNames>
  <calcPr calcId="162913"/>
</workbook>
</file>

<file path=xl/calcChain.xml><?xml version="1.0" encoding="utf-8"?>
<calcChain xmlns="http://schemas.openxmlformats.org/spreadsheetml/2006/main">
  <c r="C1" i="18" l="1"/>
  <c r="AW2" i="18"/>
  <c r="AR2" i="18"/>
  <c r="AN2" i="18"/>
  <c r="BG1" i="18"/>
  <c r="CG1" i="18"/>
  <c r="X51" i="1" l="1"/>
  <c r="W51" i="1"/>
  <c r="V51" i="1"/>
  <c r="U51" i="1"/>
  <c r="T51" i="1"/>
  <c r="X50" i="1"/>
  <c r="W50" i="1"/>
  <c r="V50" i="1"/>
  <c r="U50" i="1"/>
  <c r="T50" i="1"/>
  <c r="X49" i="1"/>
  <c r="W49" i="1"/>
  <c r="V49" i="1"/>
  <c r="U49" i="1"/>
  <c r="T49" i="1"/>
  <c r="X48" i="1"/>
  <c r="W48" i="1"/>
  <c r="V48" i="1"/>
  <c r="U48" i="1"/>
  <c r="T48" i="1"/>
  <c r="X47" i="1"/>
  <c r="W47" i="1"/>
  <c r="V47" i="1"/>
  <c r="U47" i="1"/>
  <c r="T47" i="1"/>
  <c r="X46" i="1"/>
  <c r="W46" i="1"/>
  <c r="V46" i="1"/>
  <c r="U46" i="1"/>
  <c r="T46" i="1"/>
  <c r="X45" i="1"/>
  <c r="W45" i="1"/>
  <c r="V45" i="1"/>
  <c r="U45" i="1"/>
  <c r="T45" i="1"/>
  <c r="X44" i="1"/>
  <c r="W44" i="1"/>
  <c r="V44" i="1"/>
  <c r="U44" i="1"/>
  <c r="T44" i="1"/>
  <c r="X43" i="1"/>
  <c r="W43" i="1"/>
  <c r="V43" i="1"/>
  <c r="U43" i="1"/>
  <c r="T43" i="1"/>
  <c r="X42" i="1"/>
  <c r="W42" i="1"/>
  <c r="V42" i="1"/>
  <c r="U42" i="1"/>
  <c r="T42" i="1"/>
  <c r="X41" i="1"/>
  <c r="W41" i="1"/>
  <c r="V41" i="1"/>
  <c r="U41" i="1"/>
  <c r="T41" i="1"/>
  <c r="X40" i="1"/>
  <c r="W40" i="1"/>
  <c r="V40" i="1"/>
  <c r="U40" i="1"/>
  <c r="T40" i="1"/>
  <c r="X39" i="1"/>
  <c r="W39" i="1"/>
  <c r="V39" i="1"/>
  <c r="U39" i="1"/>
  <c r="T39" i="1"/>
  <c r="X38" i="1"/>
  <c r="W38" i="1"/>
  <c r="V38" i="1"/>
  <c r="U38" i="1"/>
  <c r="T38" i="1"/>
  <c r="X37" i="1"/>
  <c r="W37" i="1"/>
  <c r="V37" i="1"/>
  <c r="U37" i="1"/>
  <c r="T37" i="1"/>
  <c r="X36" i="1"/>
  <c r="W36" i="1"/>
  <c r="V36" i="1"/>
  <c r="U36" i="1"/>
  <c r="T36" i="1"/>
  <c r="X35" i="1"/>
  <c r="W35" i="1"/>
  <c r="V35" i="1"/>
  <c r="U35" i="1"/>
  <c r="T35" i="1"/>
  <c r="X34" i="1"/>
  <c r="W34" i="1"/>
  <c r="V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21" i="1"/>
  <c r="W21" i="1"/>
  <c r="V21" i="1"/>
  <c r="U21" i="1"/>
  <c r="T21" i="1"/>
  <c r="X20" i="1"/>
  <c r="W20" i="1"/>
  <c r="V20" i="1"/>
  <c r="U20" i="1"/>
  <c r="T20" i="1"/>
  <c r="X19" i="1"/>
  <c r="W19" i="1"/>
  <c r="V19" i="1"/>
  <c r="U19" i="1"/>
  <c r="T19" i="1"/>
  <c r="X18" i="1"/>
  <c r="W18" i="1"/>
  <c r="V18" i="1"/>
  <c r="U18" i="1"/>
  <c r="T18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A2" i="2" l="1"/>
  <c r="A1" i="2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A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B27" i="2"/>
  <c r="A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26" i="2"/>
  <c r="A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A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24" i="2"/>
  <c r="A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A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A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20" i="2"/>
  <c r="A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A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A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17" i="2"/>
  <c r="A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A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A14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C51" i="17"/>
  <c r="A51" i="17"/>
  <c r="B51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A50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A49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C48" i="17"/>
  <c r="B48" i="17"/>
  <c r="A48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C47" i="17"/>
  <c r="B47" i="17"/>
  <c r="A47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C46" i="17"/>
  <c r="B46" i="17"/>
  <c r="A46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C45" i="17"/>
  <c r="B45" i="17"/>
  <c r="A45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B44" i="17"/>
  <c r="A44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B43" i="17"/>
  <c r="A43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B42" i="17"/>
  <c r="A42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B41" i="17"/>
  <c r="A41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B40" i="17"/>
  <c r="A40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B39" i="17"/>
  <c r="A39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C38" i="17"/>
  <c r="B38" i="17"/>
  <c r="A38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B37" i="17"/>
  <c r="A37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A36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A35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B34" i="17"/>
  <c r="A34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B33" i="17"/>
  <c r="A33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A32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A31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A30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29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1" i="17"/>
  <c r="A1" i="1"/>
  <c r="R52" i="1" l="1"/>
  <c r="Q52" i="1"/>
  <c r="P52" i="1"/>
  <c r="O52" i="1"/>
  <c r="N52" i="1"/>
  <c r="S50" i="1" l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D56" i="1"/>
  <c r="E56" i="1"/>
  <c r="A56" i="1"/>
  <c r="E55" i="1"/>
  <c r="D55" i="1"/>
  <c r="A55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4" i="2" l="1"/>
  <c r="C4" i="2"/>
  <c r="K4" i="17"/>
  <c r="C4" i="17"/>
  <c r="A2" i="17"/>
  <c r="C4" i="1"/>
  <c r="A2" i="1"/>
  <c r="A6" i="2" l="1"/>
  <c r="B6" i="2"/>
  <c r="A6" i="17"/>
  <c r="B6" i="17"/>
  <c r="C6" i="17"/>
  <c r="A6" i="1"/>
  <c r="B6" i="1"/>
  <c r="C6" i="1"/>
  <c r="A51" i="1"/>
  <c r="M52" i="1"/>
  <c r="A54" i="17"/>
  <c r="D54" i="17"/>
  <c r="E54" i="17"/>
  <c r="A55" i="17"/>
  <c r="D55" i="17"/>
  <c r="E55" i="17"/>
</calcChain>
</file>

<file path=xl/sharedStrings.xml><?xml version="1.0" encoding="utf-8"?>
<sst xmlns="http://schemas.openxmlformats.org/spreadsheetml/2006/main" count="406" uniqueCount="151">
  <si>
    <t>Nr.</t>
  </si>
  <si>
    <t>abgeg. Stimmen</t>
  </si>
  <si>
    <t>ungült. Stimmen</t>
  </si>
  <si>
    <t>gült. Stimmen</t>
  </si>
  <si>
    <t>FB</t>
  </si>
  <si>
    <t>SPÖ</t>
  </si>
  <si>
    <t>GRÜNE</t>
  </si>
  <si>
    <t>Mandate ohne Los</t>
  </si>
  <si>
    <t>Mandate durch Los</t>
  </si>
  <si>
    <t>Mandate insgesamt:</t>
  </si>
  <si>
    <t>eingelangt:</t>
  </si>
  <si>
    <t>Anzahl</t>
  </si>
  <si>
    <t>%</t>
  </si>
  <si>
    <t>Ortsbauernschaft(en)</t>
  </si>
  <si>
    <t>von</t>
  </si>
  <si>
    <t>Wahlberechtigte</t>
  </si>
  <si>
    <t>Ortsbauernschaft</t>
  </si>
  <si>
    <t>Wahl- beteilig.</t>
  </si>
  <si>
    <t>eingelangte Ergebnisse</t>
  </si>
  <si>
    <t>Stimmen</t>
  </si>
  <si>
    <t>Mandate</t>
  </si>
  <si>
    <t>Losentscheidung</t>
  </si>
  <si>
    <t>Prozent</t>
  </si>
  <si>
    <t>Prozent Parteien</t>
  </si>
  <si>
    <t>OB_NR</t>
  </si>
  <si>
    <t>IN (OB)</t>
  </si>
  <si>
    <t>MAX (OB)</t>
  </si>
  <si>
    <t>OB %</t>
  </si>
  <si>
    <t>IN (WB)</t>
  </si>
  <si>
    <t>WB %</t>
  </si>
  <si>
    <t>abge-geben</t>
  </si>
  <si>
    <t>ungueltig</t>
  </si>
  <si>
    <t>gueltig</t>
  </si>
  <si>
    <t>gesamt</t>
  </si>
  <si>
    <t>Los</t>
  </si>
  <si>
    <t>Wahlbe-rechtigte</t>
  </si>
  <si>
    <t>abgegeben</t>
  </si>
  <si>
    <t xml:space="preserve">   </t>
  </si>
  <si>
    <t>Wahl-berecht.</t>
  </si>
  <si>
    <t>Wahl-beteilig.</t>
  </si>
  <si>
    <t>Mandate insgesamt</t>
  </si>
  <si>
    <t>Ergebnis</t>
  </si>
  <si>
    <t>Version</t>
  </si>
  <si>
    <t>v_time</t>
  </si>
  <si>
    <t>Zeitpunkt</t>
  </si>
  <si>
    <t>UBV</t>
  </si>
  <si>
    <t>OÖBB</t>
  </si>
  <si>
    <t>WB</t>
  </si>
  <si>
    <t>Wahlkarten ausgegeben</t>
  </si>
  <si>
    <t>Wahlbe-teiligung</t>
  </si>
  <si>
    <t>Wahlbeteiligung WK</t>
  </si>
  <si>
    <t>Wahlbe-teiligung WK</t>
  </si>
  <si>
    <t>Wahltag</t>
  </si>
  <si>
    <t>Wahl-karten</t>
  </si>
  <si>
    <t>abgegeben Wahlkarten</t>
  </si>
  <si>
    <t xml:space="preserve">404       </t>
  </si>
  <si>
    <t>Bezirk Braunau</t>
  </si>
  <si>
    <t xml:space="preserve">40401     </t>
  </si>
  <si>
    <t>Altheim</t>
  </si>
  <si>
    <t xml:space="preserve">40402     </t>
  </si>
  <si>
    <t>Aspach</t>
  </si>
  <si>
    <t xml:space="preserve">40403     </t>
  </si>
  <si>
    <t>Auerbach</t>
  </si>
  <si>
    <t xml:space="preserve">40404     </t>
  </si>
  <si>
    <t>Braunau am Inn</t>
  </si>
  <si>
    <t xml:space="preserve">40405     </t>
  </si>
  <si>
    <t>Burgkirchen</t>
  </si>
  <si>
    <t xml:space="preserve">40406     </t>
  </si>
  <si>
    <t>Eggelsberg</t>
  </si>
  <si>
    <t xml:space="preserve">40407     </t>
  </si>
  <si>
    <t>Feldkirchen bei Mattighofen</t>
  </si>
  <si>
    <t xml:space="preserve">40408     </t>
  </si>
  <si>
    <t>Franking</t>
  </si>
  <si>
    <t xml:space="preserve">40409     </t>
  </si>
  <si>
    <t>Geretsberg</t>
  </si>
  <si>
    <t xml:space="preserve">40410     </t>
  </si>
  <si>
    <t>Gilgenberg am Weilhart</t>
  </si>
  <si>
    <t xml:space="preserve">40411     </t>
  </si>
  <si>
    <t>Haigermoos</t>
  </si>
  <si>
    <t xml:space="preserve">40412     </t>
  </si>
  <si>
    <t>Handenberg</t>
  </si>
  <si>
    <t xml:space="preserve">40413     </t>
  </si>
  <si>
    <t>Helpfau-Uttendorf</t>
  </si>
  <si>
    <t xml:space="preserve">40414     </t>
  </si>
  <si>
    <t>Hochburg-Ach - Überackern</t>
  </si>
  <si>
    <t xml:space="preserve">40415     </t>
  </si>
  <si>
    <t>Höhnhart</t>
  </si>
  <si>
    <t xml:space="preserve">40416     </t>
  </si>
  <si>
    <t>Jeging</t>
  </si>
  <si>
    <t xml:space="preserve">40417     </t>
  </si>
  <si>
    <t>Kirchberg bei Mattighofen</t>
  </si>
  <si>
    <t xml:space="preserve">40418     </t>
  </si>
  <si>
    <t>Lengau</t>
  </si>
  <si>
    <t xml:space="preserve">40419     </t>
  </si>
  <si>
    <t>Lochen</t>
  </si>
  <si>
    <t xml:space="preserve">40420     </t>
  </si>
  <si>
    <t>Maria Schmolln</t>
  </si>
  <si>
    <t xml:space="preserve">40421     </t>
  </si>
  <si>
    <t>Mattighofen</t>
  </si>
  <si>
    <t xml:space="preserve">40422     </t>
  </si>
  <si>
    <t>Mauerkirchen</t>
  </si>
  <si>
    <t xml:space="preserve">40423     </t>
  </si>
  <si>
    <t>Mining</t>
  </si>
  <si>
    <t xml:space="preserve">40424     </t>
  </si>
  <si>
    <t>Moosbach</t>
  </si>
  <si>
    <t xml:space="preserve">40425     </t>
  </si>
  <si>
    <t>Moosdorf</t>
  </si>
  <si>
    <t xml:space="preserve">40426     </t>
  </si>
  <si>
    <t>Munderfing</t>
  </si>
  <si>
    <t xml:space="preserve">40427     </t>
  </si>
  <si>
    <t>Neukirchen an der Enknach</t>
  </si>
  <si>
    <t xml:space="preserve">40428     </t>
  </si>
  <si>
    <t>Ostermiething</t>
  </si>
  <si>
    <t xml:space="preserve">40429     </t>
  </si>
  <si>
    <t>Palting</t>
  </si>
  <si>
    <t xml:space="preserve">40430     </t>
  </si>
  <si>
    <t>Perwang am Grabensee</t>
  </si>
  <si>
    <t xml:space="preserve">40431     </t>
  </si>
  <si>
    <t>Pfaffstätt</t>
  </si>
  <si>
    <t xml:space="preserve">40432     </t>
  </si>
  <si>
    <t>Pischelsdorf am Engelbach</t>
  </si>
  <si>
    <t xml:space="preserve">40433     </t>
  </si>
  <si>
    <t>Polling im Innkreis</t>
  </si>
  <si>
    <t xml:space="preserve">40434     </t>
  </si>
  <si>
    <t>Roßbach</t>
  </si>
  <si>
    <t xml:space="preserve">40435     </t>
  </si>
  <si>
    <t>Sankt Georgen am Fillmannsbach</t>
  </si>
  <si>
    <t xml:space="preserve">40436     </t>
  </si>
  <si>
    <t>Sankt Johann am Walde</t>
  </si>
  <si>
    <t xml:space="preserve">40437     </t>
  </si>
  <si>
    <t>Sankt Pantaleon</t>
  </si>
  <si>
    <t xml:space="preserve">40438     </t>
  </si>
  <si>
    <t>Sankt Peter am Hart</t>
  </si>
  <si>
    <t xml:space="preserve">40439     </t>
  </si>
  <si>
    <t>Sankt Radegund</t>
  </si>
  <si>
    <t xml:space="preserve">40440     </t>
  </si>
  <si>
    <t>Sankt Veit im Innkreis</t>
  </si>
  <si>
    <t xml:space="preserve">40441     </t>
  </si>
  <si>
    <t>Schalchen</t>
  </si>
  <si>
    <t xml:space="preserve">40442     </t>
  </si>
  <si>
    <t>Schwand im Innkreis</t>
  </si>
  <si>
    <t xml:space="preserve">40443     </t>
  </si>
  <si>
    <t>Tarsdorf</t>
  </si>
  <si>
    <t xml:space="preserve">40444     </t>
  </si>
  <si>
    <t>Treubach</t>
  </si>
  <si>
    <t>Weng im Innkreis</t>
  </si>
  <si>
    <t xml:space="preserve">40446     </t>
  </si>
  <si>
    <t xml:space="preserve">Ortsbauernschaft                                                                                    </t>
  </si>
  <si>
    <t xml:space="preserve">                              </t>
  </si>
  <si>
    <t xml:space="preserve">endgültiges Endergebnis                                                                             </t>
  </si>
  <si>
    <t xml:space="preserve">Stand: 02FEB21:15:44:25 Uhr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</si>
</sst>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6" fillId="0" borderId="0" xfId="0" applyFont="1" applyFill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0" fillId="2" borderId="0" xfId="0" applyFill="1" applyBorder="1"/>
    <xf numFmtId="0" fontId="0" fillId="0" borderId="0" xfId="0" applyNumberFormat="1"/>
    <xf numFmtId="0" fontId="2" fillId="0" borderId="0" xfId="0" applyFont="1"/>
    <xf numFmtId="3" fontId="2" fillId="0" borderId="4" xfId="0" applyNumberFormat="1" applyFont="1" applyBorder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/>
    <xf numFmtId="0" fontId="2" fillId="0" borderId="5" xfId="0" applyNumberFormat="1" applyFont="1" applyBorder="1"/>
    <xf numFmtId="0" fontId="3" fillId="0" borderId="10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7" xfId="0" applyFont="1" applyBorder="1" applyProtection="1"/>
    <xf numFmtId="0" fontId="2" fillId="0" borderId="6" xfId="0" applyFont="1" applyBorder="1" applyProtection="1"/>
    <xf numFmtId="0" fontId="2" fillId="3" borderId="16" xfId="0" applyNumberFormat="1" applyFont="1" applyFill="1" applyBorder="1" applyProtection="1"/>
    <xf numFmtId="0" fontId="2" fillId="3" borderId="3" xfId="0" applyNumberFormat="1" applyFont="1" applyFill="1" applyBorder="1" applyProtection="1"/>
    <xf numFmtId="0" fontId="2" fillId="3" borderId="3" xfId="0" applyFont="1" applyFill="1" applyBorder="1" applyProtection="1"/>
    <xf numFmtId="0" fontId="0" fillId="3" borderId="3" xfId="0" applyFill="1" applyBorder="1"/>
    <xf numFmtId="0" fontId="2" fillId="3" borderId="3" xfId="0" applyFont="1" applyFill="1" applyBorder="1" applyAlignment="1" applyProtection="1">
      <alignment horizontal="centerContinuous"/>
    </xf>
    <xf numFmtId="0" fontId="2" fillId="3" borderId="17" xfId="0" applyFont="1" applyFill="1" applyBorder="1" applyProtection="1"/>
    <xf numFmtId="3" fontId="2" fillId="0" borderId="11" xfId="0" applyNumberFormat="1" applyFont="1" applyBorder="1" applyProtection="1"/>
    <xf numFmtId="0" fontId="2" fillId="2" borderId="18" xfId="0" applyNumberFormat="1" applyFont="1" applyFill="1" applyBorder="1" applyProtection="1"/>
    <xf numFmtId="0" fontId="2" fillId="2" borderId="18" xfId="0" applyFont="1" applyFill="1" applyBorder="1" applyProtection="1"/>
    <xf numFmtId="0" fontId="0" fillId="2" borderId="18" xfId="0" applyFill="1" applyBorder="1"/>
    <xf numFmtId="0" fontId="2" fillId="2" borderId="18" xfId="0" applyFont="1" applyFill="1" applyBorder="1" applyAlignment="1" applyProtection="1">
      <alignment horizontal="centerContinuous"/>
    </xf>
    <xf numFmtId="0" fontId="4" fillId="2" borderId="18" xfId="0" applyFont="1" applyFill="1" applyBorder="1" applyProtection="1"/>
    <xf numFmtId="0" fontId="2" fillId="2" borderId="19" xfId="0" applyFont="1" applyFill="1" applyBorder="1" applyProtection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5" fillId="3" borderId="23" xfId="0" applyNumberFormat="1" applyFont="1" applyFill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3" fontId="2" fillId="3" borderId="25" xfId="0" applyNumberFormat="1" applyFont="1" applyFill="1" applyBorder="1"/>
    <xf numFmtId="0" fontId="2" fillId="3" borderId="13" xfId="0" applyNumberFormat="1" applyFont="1" applyFill="1" applyBorder="1"/>
    <xf numFmtId="0" fontId="2" fillId="3" borderId="13" xfId="0" applyFont="1" applyFill="1" applyBorder="1"/>
    <xf numFmtId="3" fontId="2" fillId="3" borderId="13" xfId="0" applyNumberFormat="1" applyFont="1" applyFill="1" applyBorder="1"/>
    <xf numFmtId="2" fontId="2" fillId="0" borderId="15" xfId="0" applyNumberFormat="1" applyFont="1" applyBorder="1"/>
    <xf numFmtId="3" fontId="2" fillId="3" borderId="26" xfId="0" applyNumberFormat="1" applyFont="1" applyFill="1" applyBorder="1"/>
    <xf numFmtId="0" fontId="2" fillId="3" borderId="27" xfId="0" applyNumberFormat="1" applyFont="1" applyFill="1" applyBorder="1"/>
    <xf numFmtId="0" fontId="2" fillId="3" borderId="27" xfId="0" applyFont="1" applyFill="1" applyBorder="1"/>
    <xf numFmtId="3" fontId="2" fillId="3" borderId="27" xfId="0" applyNumberFormat="1" applyFont="1" applyFill="1" applyBorder="1"/>
    <xf numFmtId="2" fontId="2" fillId="0" borderId="28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2" borderId="18" xfId="0" applyNumberFormat="1" applyFont="1" applyFill="1" applyBorder="1"/>
    <xf numFmtId="2" fontId="2" fillId="2" borderId="19" xfId="0" applyNumberFormat="1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9" xfId="0" applyNumberFormat="1" applyFont="1" applyFill="1" applyBorder="1"/>
    <xf numFmtId="0" fontId="2" fillId="0" borderId="4" xfId="0" applyFont="1" applyBorder="1"/>
    <xf numFmtId="0" fontId="2" fillId="0" borderId="6" xfId="0" applyNumberFormat="1" applyFont="1" applyBorder="1" applyAlignment="1" applyProtection="1">
      <alignment horizontal="left"/>
    </xf>
    <xf numFmtId="49" fontId="2" fillId="0" borderId="1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7" xfId="0" applyNumberFormat="1" applyFont="1" applyBorder="1" applyAlignment="1" applyProtection="1">
      <alignment horizontal="left"/>
    </xf>
    <xf numFmtId="0" fontId="2" fillId="0" borderId="8" xfId="0" applyFont="1" applyBorder="1"/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31" xfId="0" applyNumberFormat="1" applyFont="1" applyBorder="1" applyProtection="1"/>
    <xf numFmtId="0" fontId="2" fillId="0" borderId="32" xfId="0" applyNumberFormat="1" applyFont="1" applyBorder="1" applyProtection="1"/>
    <xf numFmtId="49" fontId="2" fillId="0" borderId="32" xfId="0" applyNumberFormat="1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/>
    <xf numFmtId="0" fontId="2" fillId="0" borderId="5" xfId="0" applyFont="1" applyBorder="1"/>
    <xf numFmtId="3" fontId="2" fillId="0" borderId="10" xfId="0" applyNumberFormat="1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3" fontId="2" fillId="0" borderId="11" xfId="0" applyNumberFormat="1" applyFont="1" applyBorder="1" applyProtection="1">
      <protection locked="0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4" fillId="0" borderId="10" xfId="0" applyNumberFormat="1" applyFont="1" applyBorder="1" applyAlignment="1" applyProtection="1"/>
    <xf numFmtId="3" fontId="2" fillId="0" borderId="12" xfId="0" applyNumberFormat="1" applyFont="1" applyBorder="1" applyProtection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vertical="center"/>
    </xf>
    <xf numFmtId="2" fontId="4" fillId="2" borderId="18" xfId="0" applyNumberFormat="1" applyFont="1" applyFill="1" applyBorder="1"/>
    <xf numFmtId="2" fontId="4" fillId="2" borderId="16" xfId="0" applyNumberFormat="1" applyFont="1" applyFill="1" applyBorder="1"/>
    <xf numFmtId="3" fontId="2" fillId="3" borderId="29" xfId="0" applyNumberFormat="1" applyFont="1" applyFill="1" applyBorder="1"/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4" fontId="9" fillId="0" borderId="0" xfId="0" applyNumberFormat="1" applyFont="1"/>
    <xf numFmtId="0" fontId="1" fillId="0" borderId="0" xfId="0" applyFont="1"/>
    <xf numFmtId="0" fontId="9" fillId="0" borderId="0" xfId="0" applyFont="1"/>
    <xf numFmtId="49" fontId="0" fillId="7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/>
    <xf numFmtId="22" fontId="0" fillId="0" borderId="0" xfId="0" applyNumberFormat="1" applyAlignment="1">
      <alignment horizontal="center"/>
    </xf>
    <xf numFmtId="0" fontId="7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0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8" fillId="0" borderId="7" xfId="0" applyNumberFormat="1" applyFont="1" applyBorder="1"/>
    <xf numFmtId="49" fontId="2" fillId="0" borderId="30" xfId="0" applyNumberFormat="1" applyFont="1" applyBorder="1" applyProtection="1"/>
    <xf numFmtId="3" fontId="8" fillId="0" borderId="10" xfId="0" applyNumberFormat="1" applyFont="1" applyBorder="1" applyAlignment="1" applyProtection="1"/>
    <xf numFmtId="0" fontId="2" fillId="0" borderId="3" xfId="0" applyFont="1" applyFill="1" applyBorder="1" applyAlignment="1" applyProtection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EBF1EB"/>
      </a:accent3>
      <a:accent4>
        <a:srgbClr val="000000"/>
      </a:accent4>
      <a:accent5>
        <a:srgbClr val="AABEAF"/>
      </a:accent5>
      <a:accent6>
        <a:srgbClr val="919191"/>
      </a:accent6>
      <a:hlink>
        <a:srgbClr val="0072BC"/>
      </a:hlink>
      <a:folHlink>
        <a:srgbClr val="0072BC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56"/>
  <sheetViews>
    <sheetView tabSelected="1" zoomScaleNormal="100" workbookViewId="0">
      <pane ySplit="5" topLeftCell="A6" activePane="bottomLeft" state="frozen"/>
      <selection activeCell="F55" sqref="F55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3" width="6.7109375" customWidth="1"/>
    <col min="4" max="4" width="5.85546875" bestFit="1" customWidth="1"/>
    <col min="5" max="8" width="6.7109375" customWidth="1"/>
    <col min="9" max="10" width="6.28515625" customWidth="1"/>
    <col min="11" max="11" width="5.28515625" customWidth="1"/>
    <col min="12" max="12" width="5.5703125" customWidth="1"/>
    <col min="13" max="19" width="3.7109375" customWidth="1"/>
    <col min="20" max="25" width="2.7109375" customWidth="1"/>
  </cols>
  <sheetData>
    <row r="1" spans="1:24" x14ac:dyDescent="0.2">
      <c r="A1" s="144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24" x14ac:dyDescent="0.2">
      <c r="A2" s="144" t="str">
        <f ca="1">ErgebnisseGesamt!B4&amp;" - " &amp; RIGHT(CELL("dateiname",A1),LEN(CELL("dateiname",A1))-SEARCH("]",CELL("dateiname",A1)))</f>
        <v>Bezirk Braunau - Stimmen und Mandate</v>
      </c>
    </row>
    <row r="4" spans="1:24" s="109" customFormat="1" ht="12.75" customHeight="1" x14ac:dyDescent="0.2">
      <c r="A4" s="124"/>
      <c r="B4" s="125"/>
      <c r="C4" s="150" t="str">
        <f>"Landwirtschaftskammerwahl " &amp; YEAR(ErgebnisseGesamt!CG4) &amp; " - Stimmen"</f>
        <v>Landwirtschaftskammerwahl 2021 - Stimmen</v>
      </c>
      <c r="D4" s="151"/>
      <c r="E4" s="151"/>
      <c r="F4" s="151"/>
      <c r="G4" s="151"/>
      <c r="H4" s="151"/>
      <c r="I4" s="151"/>
      <c r="J4" s="151"/>
      <c r="K4" s="151"/>
      <c r="L4" s="152"/>
      <c r="M4" s="157" t="s">
        <v>20</v>
      </c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9"/>
    </row>
    <row r="5" spans="1:24" ht="32.25" customHeight="1" x14ac:dyDescent="0.2">
      <c r="A5" s="15" t="s">
        <v>0</v>
      </c>
      <c r="B5" s="19" t="s">
        <v>16</v>
      </c>
      <c r="C5" s="22" t="s">
        <v>35</v>
      </c>
      <c r="D5" s="23" t="s">
        <v>53</v>
      </c>
      <c r="E5" s="28" t="s">
        <v>1</v>
      </c>
      <c r="F5" s="16" t="s">
        <v>2</v>
      </c>
      <c r="G5" s="29" t="s">
        <v>3</v>
      </c>
      <c r="H5" s="30" t="s">
        <v>46</v>
      </c>
      <c r="I5" s="17" t="s">
        <v>45</v>
      </c>
      <c r="J5" s="17" t="s">
        <v>4</v>
      </c>
      <c r="K5" s="17" t="s">
        <v>5</v>
      </c>
      <c r="L5" s="31" t="s">
        <v>6</v>
      </c>
      <c r="M5" s="157" t="s">
        <v>7</v>
      </c>
      <c r="N5" s="158"/>
      <c r="O5" s="158"/>
      <c r="P5" s="158"/>
      <c r="Q5" s="158"/>
      <c r="R5" s="159"/>
      <c r="S5" s="32" t="s">
        <v>34</v>
      </c>
      <c r="T5" s="160" t="s">
        <v>8</v>
      </c>
      <c r="U5" s="161"/>
      <c r="V5" s="161"/>
      <c r="W5" s="161"/>
      <c r="X5" s="162"/>
    </row>
    <row r="6" spans="1:24" ht="12.75" customHeight="1" x14ac:dyDescent="0.2">
      <c r="A6" s="11" t="str">
        <f>ErgebnisseGesamt!A5</f>
        <v xml:space="preserve">40401     </v>
      </c>
      <c r="B6" s="20" t="str">
        <f>ErgebnisseGesamt!B5</f>
        <v>Altheim</v>
      </c>
      <c r="C6" s="24">
        <f>ErgebnisseGesamt!C5</f>
        <v>306</v>
      </c>
      <c r="D6" s="25">
        <f>ErgebnisseGesamt!D5</f>
        <v>34</v>
      </c>
      <c r="E6" s="24">
        <f>ErgebnisseGesamt!E5</f>
        <v>168</v>
      </c>
      <c r="F6" s="12">
        <f>ErgebnisseGesamt!G5</f>
        <v>1</v>
      </c>
      <c r="G6" s="25">
        <f>ErgebnisseGesamt!H5</f>
        <v>167</v>
      </c>
      <c r="H6" s="24">
        <f>ErgebnisseGesamt!I5</f>
        <v>111</v>
      </c>
      <c r="I6" s="12">
        <f>ErgebnisseGesamt!J5</f>
        <v>26</v>
      </c>
      <c r="J6" s="12">
        <f>ErgebnisseGesamt!K5</f>
        <v>15</v>
      </c>
      <c r="K6" s="12">
        <f>ErgebnisseGesamt!L5</f>
        <v>7</v>
      </c>
      <c r="L6" s="25">
        <f>ErgebnisseGesamt!M5</f>
        <v>8</v>
      </c>
      <c r="M6" s="145">
        <f>ErgebnisseGesamt!N5</f>
        <v>7</v>
      </c>
      <c r="N6" s="12">
        <f>ErgebnisseGesamt!O5</f>
        <v>6</v>
      </c>
      <c r="O6" s="12">
        <f>ErgebnisseGesamt!P5</f>
        <v>1</v>
      </c>
      <c r="P6" s="12">
        <f>ErgebnisseGesamt!Q5</f>
        <v>0</v>
      </c>
      <c r="Q6" s="12">
        <f>ErgebnisseGesamt!R5</f>
        <v>0</v>
      </c>
      <c r="R6" s="25">
        <f>ErgebnisseGesamt!S5</f>
        <v>0</v>
      </c>
      <c r="S6" s="33" t="str">
        <f>ErgebnisseGesamt!T5</f>
        <v xml:space="preserve">   </v>
      </c>
      <c r="T6" s="35" t="str">
        <f>IF(ISNUMBER(ErgebnisseGesamt!U5),ErgebnisseGesamt!U5,"")</f>
        <v/>
      </c>
      <c r="U6" s="13" t="str">
        <f>IF(ISNUMBER(ErgebnisseGesamt!V5),ErgebnisseGesamt!V5,"")</f>
        <v/>
      </c>
      <c r="V6" s="13" t="str">
        <f>IF(ISNUMBER(ErgebnisseGesamt!W5),ErgebnisseGesamt!W5,"")</f>
        <v/>
      </c>
      <c r="W6" s="13" t="str">
        <f>IF(ISNUMBER(ErgebnisseGesamt!X5),ErgebnisseGesamt!X5,"")</f>
        <v/>
      </c>
      <c r="X6" s="14" t="str">
        <f>IF(ISNUMBER(ErgebnisseGesamt!Y5),ErgebnisseGesamt!Y5,"")</f>
        <v/>
      </c>
    </row>
    <row r="7" spans="1:24" ht="12.75" customHeight="1" x14ac:dyDescent="0.2">
      <c r="A7" s="10" t="str">
        <f>ErgebnisseGesamt!A6</f>
        <v xml:space="preserve">40402     </v>
      </c>
      <c r="B7" s="21" t="str">
        <f>ErgebnisseGesamt!B6</f>
        <v>Aspach</v>
      </c>
      <c r="C7" s="26">
        <f>ErgebnisseGesamt!C6</f>
        <v>439</v>
      </c>
      <c r="D7" s="27">
        <f>ErgebnisseGesamt!D6</f>
        <v>86</v>
      </c>
      <c r="E7" s="26">
        <f>ErgebnisseGesamt!E6</f>
        <v>229</v>
      </c>
      <c r="F7" s="7">
        <f>ErgebnisseGesamt!G6</f>
        <v>3</v>
      </c>
      <c r="G7" s="27">
        <f>ErgebnisseGesamt!H6</f>
        <v>226</v>
      </c>
      <c r="H7" s="26">
        <f>ErgebnisseGesamt!I6</f>
        <v>152</v>
      </c>
      <c r="I7" s="7">
        <f>ErgebnisseGesamt!J6</f>
        <v>39</v>
      </c>
      <c r="J7" s="7">
        <f>ErgebnisseGesamt!K6</f>
        <v>7</v>
      </c>
      <c r="K7" s="7">
        <f>ErgebnisseGesamt!L6</f>
        <v>16</v>
      </c>
      <c r="L7" s="27">
        <f>ErgebnisseGesamt!M6</f>
        <v>12</v>
      </c>
      <c r="M7" s="146">
        <f>ErgebnisseGesamt!N6</f>
        <v>9</v>
      </c>
      <c r="N7" s="7">
        <f>ErgebnisseGesamt!O6</f>
        <v>7</v>
      </c>
      <c r="O7" s="7">
        <f>ErgebnisseGesamt!P6</f>
        <v>2</v>
      </c>
      <c r="P7" s="7">
        <f>ErgebnisseGesamt!Q6</f>
        <v>0</v>
      </c>
      <c r="Q7" s="7">
        <f>ErgebnisseGesamt!R6</f>
        <v>0</v>
      </c>
      <c r="R7" s="27">
        <f>ErgebnisseGesamt!S6</f>
        <v>0</v>
      </c>
      <c r="S7" s="34" t="str">
        <f>ErgebnisseGesamt!T6</f>
        <v xml:space="preserve">   </v>
      </c>
      <c r="T7" s="36" t="str">
        <f>IF(ISNUMBER(ErgebnisseGesamt!U6),ErgebnisseGesamt!U6,"")</f>
        <v/>
      </c>
      <c r="U7" s="8" t="str">
        <f>IF(ISNUMBER(ErgebnisseGesamt!V6),ErgebnisseGesamt!V6,"")</f>
        <v/>
      </c>
      <c r="V7" s="8" t="str">
        <f>IF(ISNUMBER(ErgebnisseGesamt!W6),ErgebnisseGesamt!W6,"")</f>
        <v/>
      </c>
      <c r="W7" s="8" t="str">
        <f>IF(ISNUMBER(ErgebnisseGesamt!X6),ErgebnisseGesamt!X6,"")</f>
        <v/>
      </c>
      <c r="X7" s="9" t="str">
        <f>IF(ISNUMBER(ErgebnisseGesamt!Y6),ErgebnisseGesamt!Y6,"")</f>
        <v/>
      </c>
    </row>
    <row r="8" spans="1:24" ht="12.75" customHeight="1" x14ac:dyDescent="0.2">
      <c r="A8" s="10" t="str">
        <f>ErgebnisseGesamt!A7</f>
        <v xml:space="preserve">40403     </v>
      </c>
      <c r="B8" s="21" t="str">
        <f>ErgebnisseGesamt!B7</f>
        <v>Auerbach</v>
      </c>
      <c r="C8" s="26">
        <f>ErgebnisseGesamt!C7</f>
        <v>131</v>
      </c>
      <c r="D8" s="27">
        <f>ErgebnisseGesamt!D7</f>
        <v>6</v>
      </c>
      <c r="E8" s="26">
        <f>ErgebnisseGesamt!E7</f>
        <v>68</v>
      </c>
      <c r="F8" s="7">
        <f>ErgebnisseGesamt!G7</f>
        <v>0</v>
      </c>
      <c r="G8" s="27">
        <f>ErgebnisseGesamt!H7</f>
        <v>68</v>
      </c>
      <c r="H8" s="26">
        <f>ErgebnisseGesamt!I7</f>
        <v>52</v>
      </c>
      <c r="I8" s="7">
        <f>ErgebnisseGesamt!J7</f>
        <v>4</v>
      </c>
      <c r="J8" s="7">
        <f>ErgebnisseGesamt!K7</f>
        <v>10</v>
      </c>
      <c r="K8" s="7">
        <f>ErgebnisseGesamt!L7</f>
        <v>1</v>
      </c>
      <c r="L8" s="27">
        <f>ErgebnisseGesamt!M7</f>
        <v>1</v>
      </c>
      <c r="M8" s="146">
        <f>ErgebnisseGesamt!N7</f>
        <v>7</v>
      </c>
      <c r="N8" s="7">
        <f>ErgebnisseGesamt!O7</f>
        <v>6</v>
      </c>
      <c r="O8" s="7">
        <f>ErgebnisseGesamt!P7</f>
        <v>0</v>
      </c>
      <c r="P8" s="7">
        <f>ErgebnisseGesamt!Q7</f>
        <v>1</v>
      </c>
      <c r="Q8" s="7">
        <f>ErgebnisseGesamt!R7</f>
        <v>0</v>
      </c>
      <c r="R8" s="27">
        <f>ErgebnisseGesamt!S7</f>
        <v>0</v>
      </c>
      <c r="S8" s="34" t="str">
        <f>ErgebnisseGesamt!T7</f>
        <v xml:space="preserve">   </v>
      </c>
      <c r="T8" s="36" t="str">
        <f>IF(ISNUMBER(ErgebnisseGesamt!U7),ErgebnisseGesamt!U7,"")</f>
        <v/>
      </c>
      <c r="U8" s="8" t="str">
        <f>IF(ISNUMBER(ErgebnisseGesamt!V7),ErgebnisseGesamt!V7,"")</f>
        <v/>
      </c>
      <c r="V8" s="8" t="str">
        <f>IF(ISNUMBER(ErgebnisseGesamt!W7),ErgebnisseGesamt!W7,"")</f>
        <v/>
      </c>
      <c r="W8" s="8" t="str">
        <f>IF(ISNUMBER(ErgebnisseGesamt!X7),ErgebnisseGesamt!X7,"")</f>
        <v/>
      </c>
      <c r="X8" s="9" t="str">
        <f>IF(ISNUMBER(ErgebnisseGesamt!Y7),ErgebnisseGesamt!Y7,"")</f>
        <v/>
      </c>
    </row>
    <row r="9" spans="1:24" ht="12.75" customHeight="1" x14ac:dyDescent="0.2">
      <c r="A9" s="10" t="str">
        <f>ErgebnisseGesamt!A8</f>
        <v xml:space="preserve">40404     </v>
      </c>
      <c r="B9" s="21" t="str">
        <f>ErgebnisseGesamt!B8</f>
        <v>Braunau am Inn</v>
      </c>
      <c r="C9" s="26">
        <f>ErgebnisseGesamt!C8</f>
        <v>294</v>
      </c>
      <c r="D9" s="27">
        <f>ErgebnisseGesamt!D8</f>
        <v>17</v>
      </c>
      <c r="E9" s="26">
        <f>ErgebnisseGesamt!E8</f>
        <v>92</v>
      </c>
      <c r="F9" s="7">
        <f>ErgebnisseGesamt!G8</f>
        <v>0</v>
      </c>
      <c r="G9" s="27">
        <f>ErgebnisseGesamt!H8</f>
        <v>92</v>
      </c>
      <c r="H9" s="26">
        <f>ErgebnisseGesamt!I8</f>
        <v>57</v>
      </c>
      <c r="I9" s="7">
        <f>ErgebnisseGesamt!J8</f>
        <v>13</v>
      </c>
      <c r="J9" s="7">
        <f>ErgebnisseGesamt!K8</f>
        <v>5</v>
      </c>
      <c r="K9" s="7">
        <f>ErgebnisseGesamt!L8</f>
        <v>3</v>
      </c>
      <c r="L9" s="27">
        <f>ErgebnisseGesamt!M8</f>
        <v>14</v>
      </c>
      <c r="M9" s="146">
        <f>ErgebnisseGesamt!N8</f>
        <v>7</v>
      </c>
      <c r="N9" s="7">
        <f>ErgebnisseGesamt!O8</f>
        <v>5</v>
      </c>
      <c r="O9" s="7">
        <f>ErgebnisseGesamt!P8</f>
        <v>1</v>
      </c>
      <c r="P9" s="7">
        <f>ErgebnisseGesamt!Q8</f>
        <v>0</v>
      </c>
      <c r="Q9" s="7">
        <f>ErgebnisseGesamt!R8</f>
        <v>0</v>
      </c>
      <c r="R9" s="27">
        <f>ErgebnisseGesamt!S8</f>
        <v>1</v>
      </c>
      <c r="S9" s="34" t="str">
        <f>ErgebnisseGesamt!T8</f>
        <v xml:space="preserve">   </v>
      </c>
      <c r="T9" s="36" t="str">
        <f>IF(ISNUMBER(ErgebnisseGesamt!U8),ErgebnisseGesamt!U8,"")</f>
        <v/>
      </c>
      <c r="U9" s="8" t="str">
        <f>IF(ISNUMBER(ErgebnisseGesamt!V8),ErgebnisseGesamt!V8,"")</f>
        <v/>
      </c>
      <c r="V9" s="8" t="str">
        <f>IF(ISNUMBER(ErgebnisseGesamt!W8),ErgebnisseGesamt!W8,"")</f>
        <v/>
      </c>
      <c r="W9" s="8" t="str">
        <f>IF(ISNUMBER(ErgebnisseGesamt!X8),ErgebnisseGesamt!X8,"")</f>
        <v/>
      </c>
      <c r="X9" s="9" t="str">
        <f>IF(ISNUMBER(ErgebnisseGesamt!Y8),ErgebnisseGesamt!Y8,"")</f>
        <v/>
      </c>
    </row>
    <row r="10" spans="1:24" ht="12.75" customHeight="1" x14ac:dyDescent="0.2">
      <c r="A10" s="10" t="str">
        <f>ErgebnisseGesamt!A9</f>
        <v xml:space="preserve">40405     </v>
      </c>
      <c r="B10" s="21" t="str">
        <f>ErgebnisseGesamt!B9</f>
        <v>Burgkirchen</v>
      </c>
      <c r="C10" s="26">
        <f>ErgebnisseGesamt!C9</f>
        <v>465</v>
      </c>
      <c r="D10" s="27">
        <f>ErgebnisseGesamt!D9</f>
        <v>44</v>
      </c>
      <c r="E10" s="26">
        <f>ErgebnisseGesamt!E9</f>
        <v>183</v>
      </c>
      <c r="F10" s="7">
        <f>ErgebnisseGesamt!G9</f>
        <v>2</v>
      </c>
      <c r="G10" s="27">
        <f>ErgebnisseGesamt!H9</f>
        <v>181</v>
      </c>
      <c r="H10" s="26">
        <f>ErgebnisseGesamt!I9</f>
        <v>136</v>
      </c>
      <c r="I10" s="7">
        <f>ErgebnisseGesamt!J9</f>
        <v>35</v>
      </c>
      <c r="J10" s="7">
        <f>ErgebnisseGesamt!K9</f>
        <v>3</v>
      </c>
      <c r="K10" s="7">
        <f>ErgebnisseGesamt!L9</f>
        <v>2</v>
      </c>
      <c r="L10" s="27">
        <f>ErgebnisseGesamt!M9</f>
        <v>5</v>
      </c>
      <c r="M10" s="146">
        <f>ErgebnisseGesamt!N9</f>
        <v>9</v>
      </c>
      <c r="N10" s="7">
        <f>ErgebnisseGesamt!O9</f>
        <v>7</v>
      </c>
      <c r="O10" s="7">
        <f>ErgebnisseGesamt!P9</f>
        <v>2</v>
      </c>
      <c r="P10" s="7">
        <f>ErgebnisseGesamt!Q9</f>
        <v>0</v>
      </c>
      <c r="Q10" s="7">
        <f>ErgebnisseGesamt!R9</f>
        <v>0</v>
      </c>
      <c r="R10" s="27">
        <f>ErgebnisseGesamt!S9</f>
        <v>0</v>
      </c>
      <c r="S10" s="34" t="str">
        <f>ErgebnisseGesamt!T9</f>
        <v xml:space="preserve">   </v>
      </c>
      <c r="T10" s="36" t="str">
        <f>IF(ISNUMBER(ErgebnisseGesamt!U9),ErgebnisseGesamt!U9,"")</f>
        <v/>
      </c>
      <c r="U10" s="8" t="str">
        <f>IF(ISNUMBER(ErgebnisseGesamt!V9),ErgebnisseGesamt!V9,"")</f>
        <v/>
      </c>
      <c r="V10" s="8" t="str">
        <f>IF(ISNUMBER(ErgebnisseGesamt!W9),ErgebnisseGesamt!W9,"")</f>
        <v/>
      </c>
      <c r="W10" s="8" t="str">
        <f>IF(ISNUMBER(ErgebnisseGesamt!X9),ErgebnisseGesamt!X9,"")</f>
        <v/>
      </c>
      <c r="X10" s="9" t="str">
        <f>IF(ISNUMBER(ErgebnisseGesamt!Y9),ErgebnisseGesamt!Y9,"")</f>
        <v/>
      </c>
    </row>
    <row r="11" spans="1:24" ht="12.75" customHeight="1" x14ac:dyDescent="0.2">
      <c r="A11" s="10" t="str">
        <f>ErgebnisseGesamt!A10</f>
        <v xml:space="preserve">40406     </v>
      </c>
      <c r="B11" s="21" t="str">
        <f>ErgebnisseGesamt!B10</f>
        <v>Eggelsberg</v>
      </c>
      <c r="C11" s="26">
        <f>ErgebnisseGesamt!C10</f>
        <v>360</v>
      </c>
      <c r="D11" s="27">
        <f>ErgebnisseGesamt!D10</f>
        <v>101</v>
      </c>
      <c r="E11" s="26">
        <f>ErgebnisseGesamt!E10</f>
        <v>223</v>
      </c>
      <c r="F11" s="7">
        <f>ErgebnisseGesamt!G10</f>
        <v>1</v>
      </c>
      <c r="G11" s="27">
        <f>ErgebnisseGesamt!H10</f>
        <v>222</v>
      </c>
      <c r="H11" s="26">
        <f>ErgebnisseGesamt!I10</f>
        <v>124</v>
      </c>
      <c r="I11" s="7">
        <f>ErgebnisseGesamt!J10</f>
        <v>30</v>
      </c>
      <c r="J11" s="7">
        <f>ErgebnisseGesamt!K10</f>
        <v>50</v>
      </c>
      <c r="K11" s="7">
        <f>ErgebnisseGesamt!L10</f>
        <v>10</v>
      </c>
      <c r="L11" s="27">
        <f>ErgebnisseGesamt!M10</f>
        <v>8</v>
      </c>
      <c r="M11" s="146">
        <f>ErgebnisseGesamt!N10</f>
        <v>7</v>
      </c>
      <c r="N11" s="7">
        <f>ErgebnisseGesamt!O10</f>
        <v>4</v>
      </c>
      <c r="O11" s="7">
        <f>ErgebnisseGesamt!P10</f>
        <v>1</v>
      </c>
      <c r="P11" s="7">
        <f>ErgebnisseGesamt!Q10</f>
        <v>2</v>
      </c>
      <c r="Q11" s="7">
        <f>ErgebnisseGesamt!R10</f>
        <v>0</v>
      </c>
      <c r="R11" s="27">
        <f>ErgebnisseGesamt!S10</f>
        <v>0</v>
      </c>
      <c r="S11" s="34" t="str">
        <f>ErgebnisseGesamt!T10</f>
        <v xml:space="preserve">   </v>
      </c>
      <c r="T11" s="36" t="str">
        <f>IF(ISNUMBER(ErgebnisseGesamt!U10),ErgebnisseGesamt!U10,"")</f>
        <v/>
      </c>
      <c r="U11" s="8" t="str">
        <f>IF(ISNUMBER(ErgebnisseGesamt!V10),ErgebnisseGesamt!V10,"")</f>
        <v/>
      </c>
      <c r="V11" s="8" t="str">
        <f>IF(ISNUMBER(ErgebnisseGesamt!W10),ErgebnisseGesamt!W10,"")</f>
        <v/>
      </c>
      <c r="W11" s="8" t="str">
        <f>IF(ISNUMBER(ErgebnisseGesamt!X10),ErgebnisseGesamt!X10,"")</f>
        <v/>
      </c>
      <c r="X11" s="9" t="str">
        <f>IF(ISNUMBER(ErgebnisseGesamt!Y10),ErgebnisseGesamt!Y10,"")</f>
        <v/>
      </c>
    </row>
    <row r="12" spans="1:24" ht="12.75" customHeight="1" x14ac:dyDescent="0.2">
      <c r="A12" s="10" t="str">
        <f>ErgebnisseGesamt!A11</f>
        <v xml:space="preserve">40407     </v>
      </c>
      <c r="B12" s="21" t="str">
        <f>ErgebnisseGesamt!B11</f>
        <v>Feldkirchen bei Mattighofen</v>
      </c>
      <c r="C12" s="26">
        <f>ErgebnisseGesamt!C11</f>
        <v>491</v>
      </c>
      <c r="D12" s="27">
        <f>ErgebnisseGesamt!D11</f>
        <v>20</v>
      </c>
      <c r="E12" s="26">
        <f>ErgebnisseGesamt!E11</f>
        <v>201</v>
      </c>
      <c r="F12" s="7">
        <f>ErgebnisseGesamt!G11</f>
        <v>5</v>
      </c>
      <c r="G12" s="27">
        <f>ErgebnisseGesamt!H11</f>
        <v>196</v>
      </c>
      <c r="H12" s="26">
        <f>ErgebnisseGesamt!I11</f>
        <v>100</v>
      </c>
      <c r="I12" s="7">
        <f>ErgebnisseGesamt!J11</f>
        <v>37</v>
      </c>
      <c r="J12" s="7">
        <f>ErgebnisseGesamt!K11</f>
        <v>49</v>
      </c>
      <c r="K12" s="7">
        <f>ErgebnisseGesamt!L11</f>
        <v>4</v>
      </c>
      <c r="L12" s="27">
        <f>ErgebnisseGesamt!M11</f>
        <v>6</v>
      </c>
      <c r="M12" s="146">
        <f>ErgebnisseGesamt!N11</f>
        <v>9</v>
      </c>
      <c r="N12" s="7">
        <f>ErgebnisseGesamt!O11</f>
        <v>5</v>
      </c>
      <c r="O12" s="7">
        <f>ErgebnisseGesamt!P11</f>
        <v>2</v>
      </c>
      <c r="P12" s="7">
        <f>ErgebnisseGesamt!Q11</f>
        <v>2</v>
      </c>
      <c r="Q12" s="7">
        <f>ErgebnisseGesamt!R11</f>
        <v>0</v>
      </c>
      <c r="R12" s="27">
        <f>ErgebnisseGesamt!S11</f>
        <v>0</v>
      </c>
      <c r="S12" s="34" t="str">
        <f>ErgebnisseGesamt!T11</f>
        <v xml:space="preserve">   </v>
      </c>
      <c r="T12" s="36" t="str">
        <f>IF(ISNUMBER(ErgebnisseGesamt!U11),ErgebnisseGesamt!U11,"")</f>
        <v/>
      </c>
      <c r="U12" s="8" t="str">
        <f>IF(ISNUMBER(ErgebnisseGesamt!V11),ErgebnisseGesamt!V11,"")</f>
        <v/>
      </c>
      <c r="V12" s="8" t="str">
        <f>IF(ISNUMBER(ErgebnisseGesamt!W11),ErgebnisseGesamt!W11,"")</f>
        <v/>
      </c>
      <c r="W12" s="8" t="str">
        <f>IF(ISNUMBER(ErgebnisseGesamt!X11),ErgebnisseGesamt!X11,"")</f>
        <v/>
      </c>
      <c r="X12" s="9" t="str">
        <f>IF(ISNUMBER(ErgebnisseGesamt!Y11),ErgebnisseGesamt!Y11,"")</f>
        <v/>
      </c>
    </row>
    <row r="13" spans="1:24" ht="12.75" customHeight="1" x14ac:dyDescent="0.2">
      <c r="A13" s="10" t="str">
        <f>ErgebnisseGesamt!A12</f>
        <v xml:space="preserve">40408     </v>
      </c>
      <c r="B13" s="21" t="str">
        <f>ErgebnisseGesamt!B12</f>
        <v>Franking</v>
      </c>
      <c r="C13" s="26">
        <f>ErgebnisseGesamt!C12</f>
        <v>165</v>
      </c>
      <c r="D13" s="27">
        <f>ErgebnisseGesamt!D12</f>
        <v>12</v>
      </c>
      <c r="E13" s="26">
        <f>ErgebnisseGesamt!E12</f>
        <v>66</v>
      </c>
      <c r="F13" s="7">
        <f>ErgebnisseGesamt!G12</f>
        <v>4</v>
      </c>
      <c r="G13" s="27">
        <f>ErgebnisseGesamt!H12</f>
        <v>62</v>
      </c>
      <c r="H13" s="26">
        <f>ErgebnisseGesamt!I12</f>
        <v>44</v>
      </c>
      <c r="I13" s="7">
        <f>ErgebnisseGesamt!J12</f>
        <v>7</v>
      </c>
      <c r="J13" s="7">
        <f>ErgebnisseGesamt!K12</f>
        <v>10</v>
      </c>
      <c r="K13" s="7">
        <f>ErgebnisseGesamt!L12</f>
        <v>1</v>
      </c>
      <c r="L13" s="27">
        <f>ErgebnisseGesamt!M12</f>
        <v>0</v>
      </c>
      <c r="M13" s="146">
        <f>ErgebnisseGesamt!N12</f>
        <v>7</v>
      </c>
      <c r="N13" s="7">
        <f>ErgebnisseGesamt!O12</f>
        <v>6</v>
      </c>
      <c r="O13" s="7">
        <f>ErgebnisseGesamt!P12</f>
        <v>0</v>
      </c>
      <c r="P13" s="7">
        <f>ErgebnisseGesamt!Q12</f>
        <v>1</v>
      </c>
      <c r="Q13" s="7">
        <f>ErgebnisseGesamt!R12</f>
        <v>0</v>
      </c>
      <c r="R13" s="27">
        <f>ErgebnisseGesamt!S12</f>
        <v>0</v>
      </c>
      <c r="S13" s="34" t="str">
        <f>ErgebnisseGesamt!T12</f>
        <v xml:space="preserve">   </v>
      </c>
      <c r="T13" s="36" t="str">
        <f>IF(ISNUMBER(ErgebnisseGesamt!U12),ErgebnisseGesamt!U12,"")</f>
        <v/>
      </c>
      <c r="U13" s="8" t="str">
        <f>IF(ISNUMBER(ErgebnisseGesamt!V12),ErgebnisseGesamt!V12,"")</f>
        <v/>
      </c>
      <c r="V13" s="8" t="str">
        <f>IF(ISNUMBER(ErgebnisseGesamt!W12),ErgebnisseGesamt!W12,"")</f>
        <v/>
      </c>
      <c r="W13" s="8" t="str">
        <f>IF(ISNUMBER(ErgebnisseGesamt!X12),ErgebnisseGesamt!X12,"")</f>
        <v/>
      </c>
      <c r="X13" s="9" t="str">
        <f>IF(ISNUMBER(ErgebnisseGesamt!Y12),ErgebnisseGesamt!Y12,"")</f>
        <v/>
      </c>
    </row>
    <row r="14" spans="1:24" ht="12.75" customHeight="1" x14ac:dyDescent="0.2">
      <c r="A14" s="10" t="str">
        <f>ErgebnisseGesamt!A13</f>
        <v xml:space="preserve">40409     </v>
      </c>
      <c r="B14" s="21" t="str">
        <f>ErgebnisseGesamt!B13</f>
        <v>Geretsberg</v>
      </c>
      <c r="C14" s="26">
        <f>ErgebnisseGesamt!C13</f>
        <v>275</v>
      </c>
      <c r="D14" s="27">
        <f>ErgebnisseGesamt!D13</f>
        <v>11</v>
      </c>
      <c r="E14" s="26">
        <f>ErgebnisseGesamt!E13</f>
        <v>102</v>
      </c>
      <c r="F14" s="7">
        <f>ErgebnisseGesamt!G13</f>
        <v>0</v>
      </c>
      <c r="G14" s="27">
        <f>ErgebnisseGesamt!H13</f>
        <v>102</v>
      </c>
      <c r="H14" s="26">
        <f>ErgebnisseGesamt!I13</f>
        <v>70</v>
      </c>
      <c r="I14" s="7">
        <f>ErgebnisseGesamt!J13</f>
        <v>14</v>
      </c>
      <c r="J14" s="7">
        <f>ErgebnisseGesamt!K13</f>
        <v>5</v>
      </c>
      <c r="K14" s="7">
        <f>ErgebnisseGesamt!L13</f>
        <v>4</v>
      </c>
      <c r="L14" s="27">
        <f>ErgebnisseGesamt!M13</f>
        <v>9</v>
      </c>
      <c r="M14" s="146">
        <f>ErgebnisseGesamt!N13</f>
        <v>7</v>
      </c>
      <c r="N14" s="7">
        <f>ErgebnisseGesamt!O13</f>
        <v>6</v>
      </c>
      <c r="O14" s="7">
        <f>ErgebnisseGesamt!P13</f>
        <v>1</v>
      </c>
      <c r="P14" s="7">
        <f>ErgebnisseGesamt!Q13</f>
        <v>0</v>
      </c>
      <c r="Q14" s="7">
        <f>ErgebnisseGesamt!R13</f>
        <v>0</v>
      </c>
      <c r="R14" s="27">
        <f>ErgebnisseGesamt!S13</f>
        <v>0</v>
      </c>
      <c r="S14" s="34" t="str">
        <f>ErgebnisseGesamt!T13</f>
        <v xml:space="preserve">   </v>
      </c>
      <c r="T14" s="36" t="str">
        <f>IF(ISNUMBER(ErgebnisseGesamt!U13),ErgebnisseGesamt!U13,"")</f>
        <v/>
      </c>
      <c r="U14" s="8" t="str">
        <f>IF(ISNUMBER(ErgebnisseGesamt!V13),ErgebnisseGesamt!V13,"")</f>
        <v/>
      </c>
      <c r="V14" s="8" t="str">
        <f>IF(ISNUMBER(ErgebnisseGesamt!W13),ErgebnisseGesamt!W13,"")</f>
        <v/>
      </c>
      <c r="W14" s="8" t="str">
        <f>IF(ISNUMBER(ErgebnisseGesamt!X13),ErgebnisseGesamt!X13,"")</f>
        <v/>
      </c>
      <c r="X14" s="9" t="str">
        <f>IF(ISNUMBER(ErgebnisseGesamt!Y13),ErgebnisseGesamt!Y13,"")</f>
        <v/>
      </c>
    </row>
    <row r="15" spans="1:24" ht="12.75" customHeight="1" x14ac:dyDescent="0.2">
      <c r="A15" s="10" t="str">
        <f>ErgebnisseGesamt!A14</f>
        <v xml:space="preserve">40410     </v>
      </c>
      <c r="B15" s="21" t="str">
        <f>ErgebnisseGesamt!B14</f>
        <v>Gilgenberg am Weilhart</v>
      </c>
      <c r="C15" s="26">
        <f>ErgebnisseGesamt!C14</f>
        <v>339</v>
      </c>
      <c r="D15" s="27">
        <f>ErgebnisseGesamt!D14</f>
        <v>39</v>
      </c>
      <c r="E15" s="26">
        <f>ErgebnisseGesamt!E14</f>
        <v>172</v>
      </c>
      <c r="F15" s="7">
        <f>ErgebnisseGesamt!G14</f>
        <v>2</v>
      </c>
      <c r="G15" s="27">
        <f>ErgebnisseGesamt!H14</f>
        <v>170</v>
      </c>
      <c r="H15" s="26">
        <f>ErgebnisseGesamt!I14</f>
        <v>117</v>
      </c>
      <c r="I15" s="7">
        <f>ErgebnisseGesamt!J14</f>
        <v>22</v>
      </c>
      <c r="J15" s="7">
        <f>ErgebnisseGesamt!K14</f>
        <v>19</v>
      </c>
      <c r="K15" s="7">
        <f>ErgebnisseGesamt!L14</f>
        <v>3</v>
      </c>
      <c r="L15" s="27">
        <f>ErgebnisseGesamt!M14</f>
        <v>9</v>
      </c>
      <c r="M15" s="146">
        <f>ErgebnisseGesamt!N14</f>
        <v>7</v>
      </c>
      <c r="N15" s="7">
        <f>ErgebnisseGesamt!O14</f>
        <v>6</v>
      </c>
      <c r="O15" s="7">
        <f>ErgebnisseGesamt!P14</f>
        <v>1</v>
      </c>
      <c r="P15" s="7">
        <f>ErgebnisseGesamt!Q14</f>
        <v>0</v>
      </c>
      <c r="Q15" s="7">
        <f>ErgebnisseGesamt!R14</f>
        <v>0</v>
      </c>
      <c r="R15" s="27">
        <f>ErgebnisseGesamt!S14</f>
        <v>0</v>
      </c>
      <c r="S15" s="34" t="str">
        <f>ErgebnisseGesamt!T14</f>
        <v xml:space="preserve">   </v>
      </c>
      <c r="T15" s="36" t="str">
        <f>IF(ISNUMBER(ErgebnisseGesamt!U14),ErgebnisseGesamt!U14,"")</f>
        <v/>
      </c>
      <c r="U15" s="8" t="str">
        <f>IF(ISNUMBER(ErgebnisseGesamt!V14),ErgebnisseGesamt!V14,"")</f>
        <v/>
      </c>
      <c r="V15" s="8" t="str">
        <f>IF(ISNUMBER(ErgebnisseGesamt!W14),ErgebnisseGesamt!W14,"")</f>
        <v/>
      </c>
      <c r="W15" s="8" t="str">
        <f>IF(ISNUMBER(ErgebnisseGesamt!X14),ErgebnisseGesamt!X14,"")</f>
        <v/>
      </c>
      <c r="X15" s="9" t="str">
        <f>IF(ISNUMBER(ErgebnisseGesamt!Y14),ErgebnisseGesamt!Y14,"")</f>
        <v/>
      </c>
    </row>
    <row r="16" spans="1:24" ht="12.75" customHeight="1" x14ac:dyDescent="0.2">
      <c r="A16" s="10" t="str">
        <f>ErgebnisseGesamt!A15</f>
        <v xml:space="preserve">40411     </v>
      </c>
      <c r="B16" s="21" t="str">
        <f>ErgebnisseGesamt!B15</f>
        <v>Haigermoos</v>
      </c>
      <c r="C16" s="26">
        <f>ErgebnisseGesamt!C15</f>
        <v>126</v>
      </c>
      <c r="D16" s="27">
        <f>ErgebnisseGesamt!D15</f>
        <v>2</v>
      </c>
      <c r="E16" s="26">
        <f>ErgebnisseGesamt!E15</f>
        <v>55</v>
      </c>
      <c r="F16" s="7">
        <f>ErgebnisseGesamt!G15</f>
        <v>0</v>
      </c>
      <c r="G16" s="27">
        <f>ErgebnisseGesamt!H15</f>
        <v>55</v>
      </c>
      <c r="H16" s="26">
        <f>ErgebnisseGesamt!I15</f>
        <v>45</v>
      </c>
      <c r="I16" s="7">
        <f>ErgebnisseGesamt!J15</f>
        <v>8</v>
      </c>
      <c r="J16" s="7">
        <f>ErgebnisseGesamt!K15</f>
        <v>2</v>
      </c>
      <c r="K16" s="7">
        <f>ErgebnisseGesamt!L15</f>
        <v>0</v>
      </c>
      <c r="L16" s="27">
        <f>ErgebnisseGesamt!M15</f>
        <v>0</v>
      </c>
      <c r="M16" s="146">
        <f>ErgebnisseGesamt!N15</f>
        <v>7</v>
      </c>
      <c r="N16" s="7">
        <f>ErgebnisseGesamt!O15</f>
        <v>6</v>
      </c>
      <c r="O16" s="7">
        <f>ErgebnisseGesamt!P15</f>
        <v>1</v>
      </c>
      <c r="P16" s="7">
        <f>ErgebnisseGesamt!Q15</f>
        <v>0</v>
      </c>
      <c r="Q16" s="7">
        <f>ErgebnisseGesamt!R15</f>
        <v>0</v>
      </c>
      <c r="R16" s="27">
        <f>ErgebnisseGesamt!S15</f>
        <v>0</v>
      </c>
      <c r="S16" s="34" t="str">
        <f>ErgebnisseGesamt!T15</f>
        <v xml:space="preserve">   </v>
      </c>
      <c r="T16" s="36" t="str">
        <f>IF(ISNUMBER(ErgebnisseGesamt!U15),ErgebnisseGesamt!U15,"")</f>
        <v/>
      </c>
      <c r="U16" s="8" t="str">
        <f>IF(ISNUMBER(ErgebnisseGesamt!V15),ErgebnisseGesamt!V15,"")</f>
        <v/>
      </c>
      <c r="V16" s="8" t="str">
        <f>IF(ISNUMBER(ErgebnisseGesamt!W15),ErgebnisseGesamt!W15,"")</f>
        <v/>
      </c>
      <c r="W16" s="8" t="str">
        <f>IF(ISNUMBER(ErgebnisseGesamt!X15),ErgebnisseGesamt!X15,"")</f>
        <v/>
      </c>
      <c r="X16" s="9" t="str">
        <f>IF(ISNUMBER(ErgebnisseGesamt!Y15),ErgebnisseGesamt!Y15,"")</f>
        <v/>
      </c>
    </row>
    <row r="17" spans="1:24" ht="12.75" customHeight="1" x14ac:dyDescent="0.2">
      <c r="A17" s="10" t="str">
        <f>ErgebnisseGesamt!A16</f>
        <v xml:space="preserve">40412     </v>
      </c>
      <c r="B17" s="21" t="str">
        <f>ErgebnisseGesamt!B16</f>
        <v>Handenberg</v>
      </c>
      <c r="C17" s="26">
        <f>ErgebnisseGesamt!C16</f>
        <v>408</v>
      </c>
      <c r="D17" s="27">
        <f>ErgebnisseGesamt!D16</f>
        <v>30</v>
      </c>
      <c r="E17" s="26">
        <f>ErgebnisseGesamt!E16</f>
        <v>182</v>
      </c>
      <c r="F17" s="7">
        <f>ErgebnisseGesamt!G16</f>
        <v>2</v>
      </c>
      <c r="G17" s="27">
        <f>ErgebnisseGesamt!H16</f>
        <v>180</v>
      </c>
      <c r="H17" s="26">
        <f>ErgebnisseGesamt!I16</f>
        <v>117</v>
      </c>
      <c r="I17" s="7">
        <f>ErgebnisseGesamt!J16</f>
        <v>34</v>
      </c>
      <c r="J17" s="7">
        <f>ErgebnisseGesamt!K16</f>
        <v>14</v>
      </c>
      <c r="K17" s="7">
        <f>ErgebnisseGesamt!L16</f>
        <v>5</v>
      </c>
      <c r="L17" s="27">
        <f>ErgebnisseGesamt!M16</f>
        <v>10</v>
      </c>
      <c r="M17" s="146">
        <f>ErgebnisseGesamt!N16</f>
        <v>9</v>
      </c>
      <c r="N17" s="7">
        <f>ErgebnisseGesamt!O16</f>
        <v>7</v>
      </c>
      <c r="O17" s="7">
        <f>ErgebnisseGesamt!P16</f>
        <v>2</v>
      </c>
      <c r="P17" s="7">
        <f>ErgebnisseGesamt!Q16</f>
        <v>0</v>
      </c>
      <c r="Q17" s="7">
        <f>ErgebnisseGesamt!R16</f>
        <v>0</v>
      </c>
      <c r="R17" s="27">
        <f>ErgebnisseGesamt!S16</f>
        <v>0</v>
      </c>
      <c r="S17" s="34" t="str">
        <f>ErgebnisseGesamt!T16</f>
        <v xml:space="preserve">   </v>
      </c>
      <c r="T17" s="36" t="str">
        <f>IF(ISNUMBER(ErgebnisseGesamt!U16),ErgebnisseGesamt!U16,"")</f>
        <v/>
      </c>
      <c r="U17" s="8" t="str">
        <f>IF(ISNUMBER(ErgebnisseGesamt!V16),ErgebnisseGesamt!V16,"")</f>
        <v/>
      </c>
      <c r="V17" s="8" t="str">
        <f>IF(ISNUMBER(ErgebnisseGesamt!W16),ErgebnisseGesamt!W16,"")</f>
        <v/>
      </c>
      <c r="W17" s="8" t="str">
        <f>IF(ISNUMBER(ErgebnisseGesamt!X16),ErgebnisseGesamt!X16,"")</f>
        <v/>
      </c>
      <c r="X17" s="9" t="str">
        <f>IF(ISNUMBER(ErgebnisseGesamt!Y16),ErgebnisseGesamt!Y16,"")</f>
        <v/>
      </c>
    </row>
    <row r="18" spans="1:24" ht="12.75" customHeight="1" x14ac:dyDescent="0.2">
      <c r="A18" s="10" t="str">
        <f>ErgebnisseGesamt!A17</f>
        <v xml:space="preserve">40413     </v>
      </c>
      <c r="B18" s="21" t="str">
        <f>ErgebnisseGesamt!B17</f>
        <v>Helpfau-Uttendorf</v>
      </c>
      <c r="C18" s="26">
        <f>ErgebnisseGesamt!C17</f>
        <v>416</v>
      </c>
      <c r="D18" s="27">
        <f>ErgebnisseGesamt!D17</f>
        <v>40</v>
      </c>
      <c r="E18" s="26">
        <f>ErgebnisseGesamt!E17</f>
        <v>193</v>
      </c>
      <c r="F18" s="7">
        <f>ErgebnisseGesamt!G17</f>
        <v>0</v>
      </c>
      <c r="G18" s="27">
        <f>ErgebnisseGesamt!H17</f>
        <v>193</v>
      </c>
      <c r="H18" s="26">
        <f>ErgebnisseGesamt!I17</f>
        <v>127</v>
      </c>
      <c r="I18" s="7">
        <f>ErgebnisseGesamt!J17</f>
        <v>38</v>
      </c>
      <c r="J18" s="7">
        <f>ErgebnisseGesamt!K17</f>
        <v>6</v>
      </c>
      <c r="K18" s="7">
        <f>ErgebnisseGesamt!L17</f>
        <v>5</v>
      </c>
      <c r="L18" s="27">
        <f>ErgebnisseGesamt!M17</f>
        <v>17</v>
      </c>
      <c r="M18" s="146">
        <f>ErgebnisseGesamt!N17</f>
        <v>9</v>
      </c>
      <c r="N18" s="7">
        <f>ErgebnisseGesamt!O17</f>
        <v>7</v>
      </c>
      <c r="O18" s="7">
        <f>ErgebnisseGesamt!P17</f>
        <v>2</v>
      </c>
      <c r="P18" s="7">
        <f>ErgebnisseGesamt!Q17</f>
        <v>0</v>
      </c>
      <c r="Q18" s="7">
        <f>ErgebnisseGesamt!R17</f>
        <v>0</v>
      </c>
      <c r="R18" s="27">
        <f>ErgebnisseGesamt!S17</f>
        <v>0</v>
      </c>
      <c r="S18" s="34" t="str">
        <f>ErgebnisseGesamt!T17</f>
        <v xml:space="preserve">   </v>
      </c>
      <c r="T18" s="36" t="str">
        <f>IF(ISNUMBER(ErgebnisseGesamt!U17),ErgebnisseGesamt!U17,"")</f>
        <v/>
      </c>
      <c r="U18" s="8" t="str">
        <f>IF(ISNUMBER(ErgebnisseGesamt!V17),ErgebnisseGesamt!V17,"")</f>
        <v/>
      </c>
      <c r="V18" s="8" t="str">
        <f>IF(ISNUMBER(ErgebnisseGesamt!W17),ErgebnisseGesamt!W17,"")</f>
        <v/>
      </c>
      <c r="W18" s="8" t="str">
        <f>IF(ISNUMBER(ErgebnisseGesamt!X17),ErgebnisseGesamt!X17,"")</f>
        <v/>
      </c>
      <c r="X18" s="9" t="str">
        <f>IF(ISNUMBER(ErgebnisseGesamt!Y17),ErgebnisseGesamt!Y17,"")</f>
        <v/>
      </c>
    </row>
    <row r="19" spans="1:24" ht="12.75" customHeight="1" x14ac:dyDescent="0.2">
      <c r="A19" s="10" t="str">
        <f>ErgebnisseGesamt!A18</f>
        <v xml:space="preserve">40414     </v>
      </c>
      <c r="B19" s="21" t="str">
        <f>ErgebnisseGesamt!B18</f>
        <v>Hochburg-Ach - Überackern</v>
      </c>
      <c r="C19" s="26">
        <f>ErgebnisseGesamt!C18</f>
        <v>550</v>
      </c>
      <c r="D19" s="27">
        <f>ErgebnisseGesamt!D18</f>
        <v>61</v>
      </c>
      <c r="E19" s="26">
        <f>ErgebnisseGesamt!E18</f>
        <v>206</v>
      </c>
      <c r="F19" s="7">
        <f>ErgebnisseGesamt!G18</f>
        <v>4</v>
      </c>
      <c r="G19" s="27">
        <f>ErgebnisseGesamt!H18</f>
        <v>202</v>
      </c>
      <c r="H19" s="26">
        <f>ErgebnisseGesamt!I18</f>
        <v>139</v>
      </c>
      <c r="I19" s="7">
        <f>ErgebnisseGesamt!J18</f>
        <v>26</v>
      </c>
      <c r="J19" s="7">
        <f>ErgebnisseGesamt!K18</f>
        <v>8</v>
      </c>
      <c r="K19" s="7">
        <f>ErgebnisseGesamt!L18</f>
        <v>6</v>
      </c>
      <c r="L19" s="27">
        <f>ErgebnisseGesamt!M18</f>
        <v>23</v>
      </c>
      <c r="M19" s="146">
        <f>ErgebnisseGesamt!N18</f>
        <v>9</v>
      </c>
      <c r="N19" s="7">
        <f>ErgebnisseGesamt!O18</f>
        <v>7</v>
      </c>
      <c r="O19" s="7">
        <f>ErgebnisseGesamt!P18</f>
        <v>1</v>
      </c>
      <c r="P19" s="7">
        <f>ErgebnisseGesamt!Q18</f>
        <v>0</v>
      </c>
      <c r="Q19" s="7">
        <f>ErgebnisseGesamt!R18</f>
        <v>0</v>
      </c>
      <c r="R19" s="27">
        <f>ErgebnisseGesamt!S18</f>
        <v>1</v>
      </c>
      <c r="S19" s="34" t="str">
        <f>ErgebnisseGesamt!T18</f>
        <v xml:space="preserve">   </v>
      </c>
      <c r="T19" s="36" t="str">
        <f>IF(ISNUMBER(ErgebnisseGesamt!U18),ErgebnisseGesamt!U18,"")</f>
        <v/>
      </c>
      <c r="U19" s="8" t="str">
        <f>IF(ISNUMBER(ErgebnisseGesamt!V18),ErgebnisseGesamt!V18,"")</f>
        <v/>
      </c>
      <c r="V19" s="8" t="str">
        <f>IF(ISNUMBER(ErgebnisseGesamt!W18),ErgebnisseGesamt!W18,"")</f>
        <v/>
      </c>
      <c r="W19" s="8" t="str">
        <f>IF(ISNUMBER(ErgebnisseGesamt!X18),ErgebnisseGesamt!X18,"")</f>
        <v/>
      </c>
      <c r="X19" s="9" t="str">
        <f>IF(ISNUMBER(ErgebnisseGesamt!Y18),ErgebnisseGesamt!Y18,"")</f>
        <v/>
      </c>
    </row>
    <row r="20" spans="1:24" ht="12.75" customHeight="1" x14ac:dyDescent="0.2">
      <c r="A20" s="10" t="str">
        <f>ErgebnisseGesamt!A19</f>
        <v xml:space="preserve">40415     </v>
      </c>
      <c r="B20" s="21" t="str">
        <f>ErgebnisseGesamt!B19</f>
        <v>Höhnhart</v>
      </c>
      <c r="C20" s="26">
        <f>ErgebnisseGesamt!C19</f>
        <v>326</v>
      </c>
      <c r="D20" s="27">
        <f>ErgebnisseGesamt!D19</f>
        <v>30</v>
      </c>
      <c r="E20" s="26">
        <f>ErgebnisseGesamt!E19</f>
        <v>112</v>
      </c>
      <c r="F20" s="7">
        <f>ErgebnisseGesamt!G19</f>
        <v>0</v>
      </c>
      <c r="G20" s="27">
        <f>ErgebnisseGesamt!H19</f>
        <v>112</v>
      </c>
      <c r="H20" s="26">
        <f>ErgebnisseGesamt!I19</f>
        <v>65</v>
      </c>
      <c r="I20" s="7">
        <f>ErgebnisseGesamt!J19</f>
        <v>21</v>
      </c>
      <c r="J20" s="7">
        <f>ErgebnisseGesamt!K19</f>
        <v>15</v>
      </c>
      <c r="K20" s="7">
        <f>ErgebnisseGesamt!L19</f>
        <v>3</v>
      </c>
      <c r="L20" s="27">
        <f>ErgebnisseGesamt!M19</f>
        <v>8</v>
      </c>
      <c r="M20" s="146">
        <f>ErgebnisseGesamt!N19</f>
        <v>7</v>
      </c>
      <c r="N20" s="7">
        <f>ErgebnisseGesamt!O19</f>
        <v>5</v>
      </c>
      <c r="O20" s="7">
        <f>ErgebnisseGesamt!P19</f>
        <v>1</v>
      </c>
      <c r="P20" s="7">
        <f>ErgebnisseGesamt!Q19</f>
        <v>1</v>
      </c>
      <c r="Q20" s="7">
        <f>ErgebnisseGesamt!R19</f>
        <v>0</v>
      </c>
      <c r="R20" s="27">
        <f>ErgebnisseGesamt!S19</f>
        <v>0</v>
      </c>
      <c r="S20" s="34" t="str">
        <f>ErgebnisseGesamt!T19</f>
        <v xml:space="preserve">   </v>
      </c>
      <c r="T20" s="36" t="str">
        <f>IF(ISNUMBER(ErgebnisseGesamt!U19),ErgebnisseGesamt!U19,"")</f>
        <v/>
      </c>
      <c r="U20" s="8" t="str">
        <f>IF(ISNUMBER(ErgebnisseGesamt!V19),ErgebnisseGesamt!V19,"")</f>
        <v/>
      </c>
      <c r="V20" s="8" t="str">
        <f>IF(ISNUMBER(ErgebnisseGesamt!W19),ErgebnisseGesamt!W19,"")</f>
        <v/>
      </c>
      <c r="W20" s="8" t="str">
        <f>IF(ISNUMBER(ErgebnisseGesamt!X19),ErgebnisseGesamt!X19,"")</f>
        <v/>
      </c>
      <c r="X20" s="9" t="str">
        <f>IF(ISNUMBER(ErgebnisseGesamt!Y19),ErgebnisseGesamt!Y19,"")</f>
        <v/>
      </c>
    </row>
    <row r="21" spans="1:24" ht="12.75" customHeight="1" x14ac:dyDescent="0.2">
      <c r="A21" s="10" t="str">
        <f>ErgebnisseGesamt!A20</f>
        <v xml:space="preserve">40416     </v>
      </c>
      <c r="B21" s="21" t="str">
        <f>ErgebnisseGesamt!B20</f>
        <v>Jeging</v>
      </c>
      <c r="C21" s="26">
        <f>ErgebnisseGesamt!C20</f>
        <v>96</v>
      </c>
      <c r="D21" s="27">
        <f>ErgebnisseGesamt!D20</f>
        <v>4</v>
      </c>
      <c r="E21" s="26">
        <f>ErgebnisseGesamt!E20</f>
        <v>45</v>
      </c>
      <c r="F21" s="7">
        <f>ErgebnisseGesamt!G20</f>
        <v>0</v>
      </c>
      <c r="G21" s="27">
        <f>ErgebnisseGesamt!H20</f>
        <v>45</v>
      </c>
      <c r="H21" s="26">
        <f>ErgebnisseGesamt!I20</f>
        <v>29</v>
      </c>
      <c r="I21" s="7">
        <f>ErgebnisseGesamt!J20</f>
        <v>8</v>
      </c>
      <c r="J21" s="7">
        <f>ErgebnisseGesamt!K20</f>
        <v>1</v>
      </c>
      <c r="K21" s="7">
        <f>ErgebnisseGesamt!L20</f>
        <v>4</v>
      </c>
      <c r="L21" s="27">
        <f>ErgebnisseGesamt!M20</f>
        <v>3</v>
      </c>
      <c r="M21" s="146">
        <f>ErgebnisseGesamt!N20</f>
        <v>7</v>
      </c>
      <c r="N21" s="7">
        <f>ErgebnisseGesamt!O20</f>
        <v>6</v>
      </c>
      <c r="O21" s="7">
        <f>ErgebnisseGesamt!P20</f>
        <v>1</v>
      </c>
      <c r="P21" s="7">
        <f>ErgebnisseGesamt!Q20</f>
        <v>0</v>
      </c>
      <c r="Q21" s="7">
        <f>ErgebnisseGesamt!R20</f>
        <v>0</v>
      </c>
      <c r="R21" s="27">
        <f>ErgebnisseGesamt!S20</f>
        <v>0</v>
      </c>
      <c r="S21" s="34" t="str">
        <f>ErgebnisseGesamt!T20</f>
        <v xml:space="preserve">   </v>
      </c>
      <c r="T21" s="36" t="str">
        <f>IF(ISNUMBER(ErgebnisseGesamt!U20),ErgebnisseGesamt!U20,"")</f>
        <v/>
      </c>
      <c r="U21" s="8" t="str">
        <f>IF(ISNUMBER(ErgebnisseGesamt!V20),ErgebnisseGesamt!V20,"")</f>
        <v/>
      </c>
      <c r="V21" s="8" t="str">
        <f>IF(ISNUMBER(ErgebnisseGesamt!W20),ErgebnisseGesamt!W20,"")</f>
        <v/>
      </c>
      <c r="W21" s="8" t="str">
        <f>IF(ISNUMBER(ErgebnisseGesamt!X20),ErgebnisseGesamt!X20,"")</f>
        <v/>
      </c>
      <c r="X21" s="9" t="str">
        <f>IF(ISNUMBER(ErgebnisseGesamt!Y20),ErgebnisseGesamt!Y20,"")</f>
        <v/>
      </c>
    </row>
    <row r="22" spans="1:24" ht="12.75" customHeight="1" x14ac:dyDescent="0.2">
      <c r="A22" s="10" t="str">
        <f>ErgebnisseGesamt!A21</f>
        <v xml:space="preserve">40417     </v>
      </c>
      <c r="B22" s="21" t="str">
        <f>ErgebnisseGesamt!B21</f>
        <v>Kirchberg bei Mattighofen</v>
      </c>
      <c r="C22" s="26">
        <f>ErgebnisseGesamt!C21</f>
        <v>254</v>
      </c>
      <c r="D22" s="27">
        <f>ErgebnisseGesamt!D21</f>
        <v>19</v>
      </c>
      <c r="E22" s="26">
        <f>ErgebnisseGesamt!E21</f>
        <v>108</v>
      </c>
      <c r="F22" s="7">
        <f>ErgebnisseGesamt!G21</f>
        <v>3</v>
      </c>
      <c r="G22" s="27">
        <f>ErgebnisseGesamt!H21</f>
        <v>105</v>
      </c>
      <c r="H22" s="26">
        <f>ErgebnisseGesamt!I21</f>
        <v>84</v>
      </c>
      <c r="I22" s="7">
        <f>ErgebnisseGesamt!J21</f>
        <v>9</v>
      </c>
      <c r="J22" s="7">
        <f>ErgebnisseGesamt!K21</f>
        <v>5</v>
      </c>
      <c r="K22" s="7">
        <f>ErgebnisseGesamt!L21</f>
        <v>0</v>
      </c>
      <c r="L22" s="27">
        <f>ErgebnisseGesamt!M21</f>
        <v>7</v>
      </c>
      <c r="M22" s="146">
        <f>ErgebnisseGesamt!N21</f>
        <v>7</v>
      </c>
      <c r="N22" s="7">
        <f>ErgebnisseGesamt!O21</f>
        <v>7</v>
      </c>
      <c r="O22" s="7">
        <f>ErgebnisseGesamt!P21</f>
        <v>0</v>
      </c>
      <c r="P22" s="7">
        <f>ErgebnisseGesamt!Q21</f>
        <v>0</v>
      </c>
      <c r="Q22" s="7">
        <f>ErgebnisseGesamt!R21</f>
        <v>0</v>
      </c>
      <c r="R22" s="27">
        <f>ErgebnisseGesamt!S21</f>
        <v>0</v>
      </c>
      <c r="S22" s="34" t="str">
        <f>ErgebnisseGesamt!T21</f>
        <v xml:space="preserve">   </v>
      </c>
      <c r="T22" s="36" t="str">
        <f>IF(ISNUMBER(ErgebnisseGesamt!U21),ErgebnisseGesamt!U21,"")</f>
        <v/>
      </c>
      <c r="U22" s="8" t="str">
        <f>IF(ISNUMBER(ErgebnisseGesamt!V21),ErgebnisseGesamt!V21,"")</f>
        <v/>
      </c>
      <c r="V22" s="8" t="str">
        <f>IF(ISNUMBER(ErgebnisseGesamt!W21),ErgebnisseGesamt!W21,"")</f>
        <v/>
      </c>
      <c r="W22" s="8" t="str">
        <f>IF(ISNUMBER(ErgebnisseGesamt!X21),ErgebnisseGesamt!X21,"")</f>
        <v/>
      </c>
      <c r="X22" s="9" t="str">
        <f>IF(ISNUMBER(ErgebnisseGesamt!Y21),ErgebnisseGesamt!Y21,"")</f>
        <v/>
      </c>
    </row>
    <row r="23" spans="1:24" ht="12.75" customHeight="1" x14ac:dyDescent="0.2">
      <c r="A23" s="10" t="str">
        <f>ErgebnisseGesamt!A22</f>
        <v xml:space="preserve">40418     </v>
      </c>
      <c r="B23" s="21" t="str">
        <f>ErgebnisseGesamt!B22</f>
        <v>Lengau</v>
      </c>
      <c r="C23" s="26">
        <f>ErgebnisseGesamt!C22</f>
        <v>509</v>
      </c>
      <c r="D23" s="27">
        <f>ErgebnisseGesamt!D22</f>
        <v>31</v>
      </c>
      <c r="E23" s="26">
        <f>ErgebnisseGesamt!E22</f>
        <v>161</v>
      </c>
      <c r="F23" s="7">
        <f>ErgebnisseGesamt!G22</f>
        <v>2</v>
      </c>
      <c r="G23" s="27">
        <f>ErgebnisseGesamt!H22</f>
        <v>159</v>
      </c>
      <c r="H23" s="26">
        <f>ErgebnisseGesamt!I22</f>
        <v>91</v>
      </c>
      <c r="I23" s="7">
        <f>ErgebnisseGesamt!J22</f>
        <v>29</v>
      </c>
      <c r="J23" s="7">
        <f>ErgebnisseGesamt!K22</f>
        <v>12</v>
      </c>
      <c r="K23" s="7">
        <f>ErgebnisseGesamt!L22</f>
        <v>9</v>
      </c>
      <c r="L23" s="27">
        <f>ErgebnisseGesamt!M22</f>
        <v>18</v>
      </c>
      <c r="M23" s="146">
        <f>ErgebnisseGesamt!N22</f>
        <v>9</v>
      </c>
      <c r="N23" s="7">
        <f>ErgebnisseGesamt!O22</f>
        <v>6</v>
      </c>
      <c r="O23" s="7">
        <f>ErgebnisseGesamt!P22</f>
        <v>2</v>
      </c>
      <c r="P23" s="7">
        <f>ErgebnisseGesamt!Q22</f>
        <v>0</v>
      </c>
      <c r="Q23" s="7">
        <f>ErgebnisseGesamt!R22</f>
        <v>0</v>
      </c>
      <c r="R23" s="27">
        <f>ErgebnisseGesamt!S22</f>
        <v>1</v>
      </c>
      <c r="S23" s="34" t="str">
        <f>ErgebnisseGesamt!T22</f>
        <v xml:space="preserve">   </v>
      </c>
      <c r="T23" s="36" t="str">
        <f>IF(ISNUMBER(ErgebnisseGesamt!U22),ErgebnisseGesamt!U22,"")</f>
        <v/>
      </c>
      <c r="U23" s="8" t="str">
        <f>IF(ISNUMBER(ErgebnisseGesamt!V22),ErgebnisseGesamt!V22,"")</f>
        <v/>
      </c>
      <c r="V23" s="8" t="str">
        <f>IF(ISNUMBER(ErgebnisseGesamt!W22),ErgebnisseGesamt!W22,"")</f>
        <v/>
      </c>
      <c r="W23" s="8" t="str">
        <f>IF(ISNUMBER(ErgebnisseGesamt!X22),ErgebnisseGesamt!X22,"")</f>
        <v/>
      </c>
      <c r="X23" s="9" t="str">
        <f>IF(ISNUMBER(ErgebnisseGesamt!Y22),ErgebnisseGesamt!Y22,"")</f>
        <v/>
      </c>
    </row>
    <row r="24" spans="1:24" ht="12.75" customHeight="1" x14ac:dyDescent="0.2">
      <c r="A24" s="10" t="str">
        <f>ErgebnisseGesamt!A23</f>
        <v xml:space="preserve">40419     </v>
      </c>
      <c r="B24" s="21" t="str">
        <f>ErgebnisseGesamt!B23</f>
        <v>Lochen</v>
      </c>
      <c r="C24" s="26">
        <f>ErgebnisseGesamt!C23</f>
        <v>472</v>
      </c>
      <c r="D24" s="27">
        <f>ErgebnisseGesamt!D23</f>
        <v>35</v>
      </c>
      <c r="E24" s="26">
        <f>ErgebnisseGesamt!E23</f>
        <v>161</v>
      </c>
      <c r="F24" s="7">
        <f>ErgebnisseGesamt!G23</f>
        <v>0</v>
      </c>
      <c r="G24" s="27">
        <f>ErgebnisseGesamt!H23</f>
        <v>161</v>
      </c>
      <c r="H24" s="26">
        <f>ErgebnisseGesamt!I23</f>
        <v>118</v>
      </c>
      <c r="I24" s="7">
        <f>ErgebnisseGesamt!J23</f>
        <v>24</v>
      </c>
      <c r="J24" s="7">
        <f>ErgebnisseGesamt!K23</f>
        <v>5</v>
      </c>
      <c r="K24" s="7">
        <f>ErgebnisseGesamt!L23</f>
        <v>3</v>
      </c>
      <c r="L24" s="27">
        <f>ErgebnisseGesamt!M23</f>
        <v>11</v>
      </c>
      <c r="M24" s="146">
        <f>ErgebnisseGesamt!N23</f>
        <v>9</v>
      </c>
      <c r="N24" s="7">
        <f>ErgebnisseGesamt!O23</f>
        <v>8</v>
      </c>
      <c r="O24" s="7">
        <f>ErgebnisseGesamt!P23</f>
        <v>1</v>
      </c>
      <c r="P24" s="7">
        <f>ErgebnisseGesamt!Q23</f>
        <v>0</v>
      </c>
      <c r="Q24" s="7">
        <f>ErgebnisseGesamt!R23</f>
        <v>0</v>
      </c>
      <c r="R24" s="27">
        <f>ErgebnisseGesamt!S23</f>
        <v>0</v>
      </c>
      <c r="S24" s="34" t="str">
        <f>ErgebnisseGesamt!T23</f>
        <v xml:space="preserve">   </v>
      </c>
      <c r="T24" s="36" t="str">
        <f>IF(ISNUMBER(ErgebnisseGesamt!U23),ErgebnisseGesamt!U23,"")</f>
        <v/>
      </c>
      <c r="U24" s="8" t="str">
        <f>IF(ISNUMBER(ErgebnisseGesamt!V23),ErgebnisseGesamt!V23,"")</f>
        <v/>
      </c>
      <c r="V24" s="8" t="str">
        <f>IF(ISNUMBER(ErgebnisseGesamt!W23),ErgebnisseGesamt!W23,"")</f>
        <v/>
      </c>
      <c r="W24" s="8" t="str">
        <f>IF(ISNUMBER(ErgebnisseGesamt!X23),ErgebnisseGesamt!X23,"")</f>
        <v/>
      </c>
      <c r="X24" s="9" t="str">
        <f>IF(ISNUMBER(ErgebnisseGesamt!Y23),ErgebnisseGesamt!Y23,"")</f>
        <v/>
      </c>
    </row>
    <row r="25" spans="1:24" ht="12.75" customHeight="1" x14ac:dyDescent="0.2">
      <c r="A25" s="10" t="str">
        <f>ErgebnisseGesamt!A24</f>
        <v xml:space="preserve">40420     </v>
      </c>
      <c r="B25" s="21" t="str">
        <f>ErgebnisseGesamt!B24</f>
        <v>Maria Schmolln</v>
      </c>
      <c r="C25" s="26">
        <f>ErgebnisseGesamt!C24</f>
        <v>333</v>
      </c>
      <c r="D25" s="27">
        <f>ErgebnisseGesamt!D24</f>
        <v>33</v>
      </c>
      <c r="E25" s="26">
        <f>ErgebnisseGesamt!E24</f>
        <v>148</v>
      </c>
      <c r="F25" s="7">
        <f>ErgebnisseGesamt!G24</f>
        <v>1</v>
      </c>
      <c r="G25" s="27">
        <f>ErgebnisseGesamt!H24</f>
        <v>147</v>
      </c>
      <c r="H25" s="26">
        <f>ErgebnisseGesamt!I24</f>
        <v>106</v>
      </c>
      <c r="I25" s="7">
        <f>ErgebnisseGesamt!J24</f>
        <v>17</v>
      </c>
      <c r="J25" s="7">
        <f>ErgebnisseGesamt!K24</f>
        <v>9</v>
      </c>
      <c r="K25" s="7">
        <f>ErgebnisseGesamt!L24</f>
        <v>5</v>
      </c>
      <c r="L25" s="27">
        <f>ErgebnisseGesamt!M24</f>
        <v>10</v>
      </c>
      <c r="M25" s="146">
        <f>ErgebnisseGesamt!N24</f>
        <v>7</v>
      </c>
      <c r="N25" s="7">
        <f>ErgebnisseGesamt!O24</f>
        <v>6</v>
      </c>
      <c r="O25" s="7">
        <f>ErgebnisseGesamt!P24</f>
        <v>1</v>
      </c>
      <c r="P25" s="7">
        <f>ErgebnisseGesamt!Q24</f>
        <v>0</v>
      </c>
      <c r="Q25" s="7">
        <f>ErgebnisseGesamt!R24</f>
        <v>0</v>
      </c>
      <c r="R25" s="27">
        <f>ErgebnisseGesamt!S24</f>
        <v>0</v>
      </c>
      <c r="S25" s="34" t="str">
        <f>ErgebnisseGesamt!T24</f>
        <v xml:space="preserve">   </v>
      </c>
      <c r="T25" s="36" t="str">
        <f>IF(ISNUMBER(ErgebnisseGesamt!U24),ErgebnisseGesamt!U24,"")</f>
        <v/>
      </c>
      <c r="U25" s="8" t="str">
        <f>IF(ISNUMBER(ErgebnisseGesamt!V24),ErgebnisseGesamt!V24,"")</f>
        <v/>
      </c>
      <c r="V25" s="8" t="str">
        <f>IF(ISNUMBER(ErgebnisseGesamt!W24),ErgebnisseGesamt!W24,"")</f>
        <v/>
      </c>
      <c r="W25" s="8" t="str">
        <f>IF(ISNUMBER(ErgebnisseGesamt!X24),ErgebnisseGesamt!X24,"")</f>
        <v/>
      </c>
      <c r="X25" s="9" t="str">
        <f>IF(ISNUMBER(ErgebnisseGesamt!Y24),ErgebnisseGesamt!Y24,"")</f>
        <v/>
      </c>
    </row>
    <row r="26" spans="1:24" ht="12.75" customHeight="1" x14ac:dyDescent="0.2">
      <c r="A26" s="10" t="str">
        <f>ErgebnisseGesamt!A25</f>
        <v xml:space="preserve">40421     </v>
      </c>
      <c r="B26" s="21" t="str">
        <f>ErgebnisseGesamt!B25</f>
        <v>Mattighofen</v>
      </c>
      <c r="C26" s="26">
        <f>ErgebnisseGesamt!C25</f>
        <v>86</v>
      </c>
      <c r="D26" s="27">
        <f>ErgebnisseGesamt!D25</f>
        <v>6</v>
      </c>
      <c r="E26" s="26">
        <f>ErgebnisseGesamt!E25</f>
        <v>31</v>
      </c>
      <c r="F26" s="7">
        <f>ErgebnisseGesamt!G25</f>
        <v>0</v>
      </c>
      <c r="G26" s="27">
        <f>ErgebnisseGesamt!H25</f>
        <v>31</v>
      </c>
      <c r="H26" s="26">
        <f>ErgebnisseGesamt!I25</f>
        <v>21</v>
      </c>
      <c r="I26" s="7">
        <f>ErgebnisseGesamt!J25</f>
        <v>5</v>
      </c>
      <c r="J26" s="7">
        <f>ErgebnisseGesamt!K25</f>
        <v>3</v>
      </c>
      <c r="K26" s="7">
        <f>ErgebnisseGesamt!L25</f>
        <v>1</v>
      </c>
      <c r="L26" s="27">
        <f>ErgebnisseGesamt!M25</f>
        <v>1</v>
      </c>
      <c r="M26" s="146">
        <f>ErgebnisseGesamt!N25</f>
        <v>7</v>
      </c>
      <c r="N26" s="7">
        <f>ErgebnisseGesamt!O25</f>
        <v>6</v>
      </c>
      <c r="O26" s="7">
        <f>ErgebnisseGesamt!P25</f>
        <v>1</v>
      </c>
      <c r="P26" s="7">
        <f>ErgebnisseGesamt!Q25</f>
        <v>0</v>
      </c>
      <c r="Q26" s="7">
        <f>ErgebnisseGesamt!R25</f>
        <v>0</v>
      </c>
      <c r="R26" s="27">
        <f>ErgebnisseGesamt!S25</f>
        <v>0</v>
      </c>
      <c r="S26" s="34" t="str">
        <f>ErgebnisseGesamt!T25</f>
        <v xml:space="preserve">   </v>
      </c>
      <c r="T26" s="36" t="str">
        <f>IF(ISNUMBER(ErgebnisseGesamt!U25),ErgebnisseGesamt!U25,"")</f>
        <v/>
      </c>
      <c r="U26" s="8" t="str">
        <f>IF(ISNUMBER(ErgebnisseGesamt!V25),ErgebnisseGesamt!V25,"")</f>
        <v/>
      </c>
      <c r="V26" s="8" t="str">
        <f>IF(ISNUMBER(ErgebnisseGesamt!W25),ErgebnisseGesamt!W25,"")</f>
        <v/>
      </c>
      <c r="W26" s="8" t="str">
        <f>IF(ISNUMBER(ErgebnisseGesamt!X25),ErgebnisseGesamt!X25,"")</f>
        <v/>
      </c>
      <c r="X26" s="9" t="str">
        <f>IF(ISNUMBER(ErgebnisseGesamt!Y25),ErgebnisseGesamt!Y25,"")</f>
        <v/>
      </c>
    </row>
    <row r="27" spans="1:24" ht="12.75" customHeight="1" x14ac:dyDescent="0.2">
      <c r="A27" s="10" t="str">
        <f>ErgebnisseGesamt!A26</f>
        <v xml:space="preserve">40422     </v>
      </c>
      <c r="B27" s="21" t="str">
        <f>ErgebnisseGesamt!B26</f>
        <v>Mauerkirchen</v>
      </c>
      <c r="C27" s="26">
        <f>ErgebnisseGesamt!C26</f>
        <v>88</v>
      </c>
      <c r="D27" s="27">
        <f>ErgebnisseGesamt!D26</f>
        <v>10</v>
      </c>
      <c r="E27" s="26">
        <f>ErgebnisseGesamt!E26</f>
        <v>46</v>
      </c>
      <c r="F27" s="7">
        <f>ErgebnisseGesamt!G26</f>
        <v>0</v>
      </c>
      <c r="G27" s="27">
        <f>ErgebnisseGesamt!H26</f>
        <v>46</v>
      </c>
      <c r="H27" s="26">
        <f>ErgebnisseGesamt!I26</f>
        <v>36</v>
      </c>
      <c r="I27" s="7">
        <f>ErgebnisseGesamt!J26</f>
        <v>4</v>
      </c>
      <c r="J27" s="7">
        <f>ErgebnisseGesamt!K26</f>
        <v>3</v>
      </c>
      <c r="K27" s="7">
        <f>ErgebnisseGesamt!L26</f>
        <v>3</v>
      </c>
      <c r="L27" s="27">
        <f>ErgebnisseGesamt!M26</f>
        <v>0</v>
      </c>
      <c r="M27" s="146">
        <f>ErgebnisseGesamt!N26</f>
        <v>7</v>
      </c>
      <c r="N27" s="7">
        <f>ErgebnisseGesamt!O26</f>
        <v>7</v>
      </c>
      <c r="O27" s="7">
        <f>ErgebnisseGesamt!P26</f>
        <v>0</v>
      </c>
      <c r="P27" s="7">
        <f>ErgebnisseGesamt!Q26</f>
        <v>0</v>
      </c>
      <c r="Q27" s="7">
        <f>ErgebnisseGesamt!R26</f>
        <v>0</v>
      </c>
      <c r="R27" s="27">
        <f>ErgebnisseGesamt!S26</f>
        <v>0</v>
      </c>
      <c r="S27" s="34" t="str">
        <f>ErgebnisseGesamt!T26</f>
        <v xml:space="preserve">   </v>
      </c>
      <c r="T27" s="36" t="str">
        <f>IF(ISNUMBER(ErgebnisseGesamt!U26),ErgebnisseGesamt!U26,"")</f>
        <v/>
      </c>
      <c r="U27" s="8" t="str">
        <f>IF(ISNUMBER(ErgebnisseGesamt!V26),ErgebnisseGesamt!V26,"")</f>
        <v/>
      </c>
      <c r="V27" s="8" t="str">
        <f>IF(ISNUMBER(ErgebnisseGesamt!W26),ErgebnisseGesamt!W26,"")</f>
        <v/>
      </c>
      <c r="W27" s="8" t="str">
        <f>IF(ISNUMBER(ErgebnisseGesamt!X26),ErgebnisseGesamt!X26,"")</f>
        <v/>
      </c>
      <c r="X27" s="9" t="str">
        <f>IF(ISNUMBER(ErgebnisseGesamt!Y26),ErgebnisseGesamt!Y26,"")</f>
        <v/>
      </c>
    </row>
    <row r="28" spans="1:24" ht="12.75" customHeight="1" x14ac:dyDescent="0.2">
      <c r="A28" s="10" t="str">
        <f>ErgebnisseGesamt!A27</f>
        <v xml:space="preserve">40423     </v>
      </c>
      <c r="B28" s="21" t="str">
        <f>ErgebnisseGesamt!B27</f>
        <v>Mining</v>
      </c>
      <c r="C28" s="26">
        <f>ErgebnisseGesamt!C27</f>
        <v>186</v>
      </c>
      <c r="D28" s="27">
        <f>ErgebnisseGesamt!D27</f>
        <v>19</v>
      </c>
      <c r="E28" s="26">
        <f>ErgebnisseGesamt!E27</f>
        <v>82</v>
      </c>
      <c r="F28" s="7">
        <f>ErgebnisseGesamt!G27</f>
        <v>0</v>
      </c>
      <c r="G28" s="27">
        <f>ErgebnisseGesamt!H27</f>
        <v>82</v>
      </c>
      <c r="H28" s="26">
        <f>ErgebnisseGesamt!I27</f>
        <v>66</v>
      </c>
      <c r="I28" s="7">
        <f>ErgebnisseGesamt!J27</f>
        <v>8</v>
      </c>
      <c r="J28" s="7">
        <f>ErgebnisseGesamt!K27</f>
        <v>1</v>
      </c>
      <c r="K28" s="7">
        <f>ErgebnisseGesamt!L27</f>
        <v>1</v>
      </c>
      <c r="L28" s="27">
        <f>ErgebnisseGesamt!M27</f>
        <v>6</v>
      </c>
      <c r="M28" s="146">
        <f>ErgebnisseGesamt!N27</f>
        <v>7</v>
      </c>
      <c r="N28" s="7">
        <f>ErgebnisseGesamt!O27</f>
        <v>7</v>
      </c>
      <c r="O28" s="7">
        <f>ErgebnisseGesamt!P27</f>
        <v>0</v>
      </c>
      <c r="P28" s="7">
        <f>ErgebnisseGesamt!Q27</f>
        <v>0</v>
      </c>
      <c r="Q28" s="7">
        <f>ErgebnisseGesamt!R27</f>
        <v>0</v>
      </c>
      <c r="R28" s="27">
        <f>ErgebnisseGesamt!S27</f>
        <v>0</v>
      </c>
      <c r="S28" s="34" t="str">
        <f>ErgebnisseGesamt!T27</f>
        <v xml:space="preserve">   </v>
      </c>
      <c r="T28" s="36" t="str">
        <f>IF(ISNUMBER(ErgebnisseGesamt!U27),ErgebnisseGesamt!U27,"")</f>
        <v/>
      </c>
      <c r="U28" s="8" t="str">
        <f>IF(ISNUMBER(ErgebnisseGesamt!V27),ErgebnisseGesamt!V27,"")</f>
        <v/>
      </c>
      <c r="V28" s="8" t="str">
        <f>IF(ISNUMBER(ErgebnisseGesamt!W27),ErgebnisseGesamt!W27,"")</f>
        <v/>
      </c>
      <c r="W28" s="8" t="str">
        <f>IF(ISNUMBER(ErgebnisseGesamt!X27),ErgebnisseGesamt!X27,"")</f>
        <v/>
      </c>
      <c r="X28" s="9" t="str">
        <f>IF(ISNUMBER(ErgebnisseGesamt!Y27),ErgebnisseGesamt!Y27,"")</f>
        <v/>
      </c>
    </row>
    <row r="29" spans="1:24" ht="12.75" customHeight="1" x14ac:dyDescent="0.2">
      <c r="A29" s="10" t="str">
        <f>ErgebnisseGesamt!A28</f>
        <v xml:space="preserve">40424     </v>
      </c>
      <c r="B29" s="21" t="str">
        <f>ErgebnisseGesamt!B28</f>
        <v>Moosbach</v>
      </c>
      <c r="C29" s="26">
        <f>ErgebnisseGesamt!C28</f>
        <v>230</v>
      </c>
      <c r="D29" s="27">
        <f>ErgebnisseGesamt!D28</f>
        <v>12</v>
      </c>
      <c r="E29" s="26">
        <f>ErgebnisseGesamt!E28</f>
        <v>100</v>
      </c>
      <c r="F29" s="7">
        <f>ErgebnisseGesamt!G28</f>
        <v>1</v>
      </c>
      <c r="G29" s="27">
        <f>ErgebnisseGesamt!H28</f>
        <v>99</v>
      </c>
      <c r="H29" s="26">
        <f>ErgebnisseGesamt!I28</f>
        <v>61</v>
      </c>
      <c r="I29" s="7">
        <f>ErgebnisseGesamt!J28</f>
        <v>15</v>
      </c>
      <c r="J29" s="7">
        <f>ErgebnisseGesamt!K28</f>
        <v>18</v>
      </c>
      <c r="K29" s="7">
        <f>ErgebnisseGesamt!L28</f>
        <v>0</v>
      </c>
      <c r="L29" s="27">
        <f>ErgebnisseGesamt!M28</f>
        <v>5</v>
      </c>
      <c r="M29" s="146">
        <f>ErgebnisseGesamt!N28</f>
        <v>7</v>
      </c>
      <c r="N29" s="7">
        <f>ErgebnisseGesamt!O28</f>
        <v>5</v>
      </c>
      <c r="O29" s="7">
        <f>ErgebnisseGesamt!P28</f>
        <v>1</v>
      </c>
      <c r="P29" s="7">
        <f>ErgebnisseGesamt!Q28</f>
        <v>1</v>
      </c>
      <c r="Q29" s="7">
        <f>ErgebnisseGesamt!R28</f>
        <v>0</v>
      </c>
      <c r="R29" s="27">
        <f>ErgebnisseGesamt!S28</f>
        <v>0</v>
      </c>
      <c r="S29" s="34" t="str">
        <f>ErgebnisseGesamt!T28</f>
        <v xml:space="preserve">   </v>
      </c>
      <c r="T29" s="36" t="str">
        <f>IF(ISNUMBER(ErgebnisseGesamt!U28),ErgebnisseGesamt!U28,"")</f>
        <v/>
      </c>
      <c r="U29" s="8" t="str">
        <f>IF(ISNUMBER(ErgebnisseGesamt!V28),ErgebnisseGesamt!V28,"")</f>
        <v/>
      </c>
      <c r="V29" s="8" t="str">
        <f>IF(ISNUMBER(ErgebnisseGesamt!W28),ErgebnisseGesamt!W28,"")</f>
        <v/>
      </c>
      <c r="W29" s="8" t="str">
        <f>IF(ISNUMBER(ErgebnisseGesamt!X28),ErgebnisseGesamt!X28,"")</f>
        <v/>
      </c>
      <c r="X29" s="9" t="str">
        <f>IF(ISNUMBER(ErgebnisseGesamt!Y28),ErgebnisseGesamt!Y28,"")</f>
        <v/>
      </c>
    </row>
    <row r="30" spans="1:24" ht="12.75" customHeight="1" x14ac:dyDescent="0.2">
      <c r="A30" s="10" t="str">
        <f>ErgebnisseGesamt!A29</f>
        <v xml:space="preserve">40425     </v>
      </c>
      <c r="B30" s="21" t="str">
        <f>ErgebnisseGesamt!B29</f>
        <v>Moosdorf</v>
      </c>
      <c r="C30" s="26">
        <f>ErgebnisseGesamt!C29</f>
        <v>216</v>
      </c>
      <c r="D30" s="27">
        <f>ErgebnisseGesamt!D29</f>
        <v>17</v>
      </c>
      <c r="E30" s="26">
        <f>ErgebnisseGesamt!E29</f>
        <v>86</v>
      </c>
      <c r="F30" s="7">
        <f>ErgebnisseGesamt!G29</f>
        <v>0</v>
      </c>
      <c r="G30" s="27">
        <f>ErgebnisseGesamt!H29</f>
        <v>86</v>
      </c>
      <c r="H30" s="26">
        <f>ErgebnisseGesamt!I29</f>
        <v>62</v>
      </c>
      <c r="I30" s="7">
        <f>ErgebnisseGesamt!J29</f>
        <v>14</v>
      </c>
      <c r="J30" s="7">
        <f>ErgebnisseGesamt!K29</f>
        <v>2</v>
      </c>
      <c r="K30" s="7">
        <f>ErgebnisseGesamt!L29</f>
        <v>4</v>
      </c>
      <c r="L30" s="27">
        <f>ErgebnisseGesamt!M29</f>
        <v>4</v>
      </c>
      <c r="M30" s="146">
        <f>ErgebnisseGesamt!N29</f>
        <v>7</v>
      </c>
      <c r="N30" s="7">
        <f>ErgebnisseGesamt!O29</f>
        <v>6</v>
      </c>
      <c r="O30" s="7">
        <f>ErgebnisseGesamt!P29</f>
        <v>1</v>
      </c>
      <c r="P30" s="7">
        <f>ErgebnisseGesamt!Q29</f>
        <v>0</v>
      </c>
      <c r="Q30" s="7">
        <f>ErgebnisseGesamt!R29</f>
        <v>0</v>
      </c>
      <c r="R30" s="27">
        <f>ErgebnisseGesamt!S29</f>
        <v>0</v>
      </c>
      <c r="S30" s="34" t="str">
        <f>ErgebnisseGesamt!T29</f>
        <v xml:space="preserve">   </v>
      </c>
      <c r="T30" s="36" t="str">
        <f>IF(ISNUMBER(ErgebnisseGesamt!U29),ErgebnisseGesamt!U29,"")</f>
        <v/>
      </c>
      <c r="U30" s="8" t="str">
        <f>IF(ISNUMBER(ErgebnisseGesamt!V29),ErgebnisseGesamt!V29,"")</f>
        <v/>
      </c>
      <c r="V30" s="8" t="str">
        <f>IF(ISNUMBER(ErgebnisseGesamt!W29),ErgebnisseGesamt!W29,"")</f>
        <v/>
      </c>
      <c r="W30" s="8" t="str">
        <f>IF(ISNUMBER(ErgebnisseGesamt!X29),ErgebnisseGesamt!X29,"")</f>
        <v/>
      </c>
      <c r="X30" s="9" t="str">
        <f>IF(ISNUMBER(ErgebnisseGesamt!Y29),ErgebnisseGesamt!Y29,"")</f>
        <v/>
      </c>
    </row>
    <row r="31" spans="1:24" ht="12.75" customHeight="1" x14ac:dyDescent="0.2">
      <c r="A31" s="10" t="str">
        <f>ErgebnisseGesamt!A30</f>
        <v xml:space="preserve">40426     </v>
      </c>
      <c r="B31" s="21" t="str">
        <f>ErgebnisseGesamt!B30</f>
        <v>Munderfing</v>
      </c>
      <c r="C31" s="26">
        <f>ErgebnisseGesamt!C30</f>
        <v>279</v>
      </c>
      <c r="D31" s="27">
        <f>ErgebnisseGesamt!D30</f>
        <v>32</v>
      </c>
      <c r="E31" s="26">
        <f>ErgebnisseGesamt!E30</f>
        <v>153</v>
      </c>
      <c r="F31" s="7">
        <f>ErgebnisseGesamt!G30</f>
        <v>4</v>
      </c>
      <c r="G31" s="27">
        <f>ErgebnisseGesamt!H30</f>
        <v>149</v>
      </c>
      <c r="H31" s="26">
        <f>ErgebnisseGesamt!I30</f>
        <v>110</v>
      </c>
      <c r="I31" s="7">
        <f>ErgebnisseGesamt!J30</f>
        <v>25</v>
      </c>
      <c r="J31" s="7">
        <f>ErgebnisseGesamt!K30</f>
        <v>3</v>
      </c>
      <c r="K31" s="7">
        <f>ErgebnisseGesamt!L30</f>
        <v>6</v>
      </c>
      <c r="L31" s="27">
        <f>ErgebnisseGesamt!M30</f>
        <v>5</v>
      </c>
      <c r="M31" s="146">
        <f>ErgebnisseGesamt!N30</f>
        <v>7</v>
      </c>
      <c r="N31" s="7">
        <f>ErgebnisseGesamt!O30</f>
        <v>6</v>
      </c>
      <c r="O31" s="7">
        <f>ErgebnisseGesamt!P30</f>
        <v>1</v>
      </c>
      <c r="P31" s="7">
        <f>ErgebnisseGesamt!Q30</f>
        <v>0</v>
      </c>
      <c r="Q31" s="7">
        <f>ErgebnisseGesamt!R30</f>
        <v>0</v>
      </c>
      <c r="R31" s="27">
        <f>ErgebnisseGesamt!S30</f>
        <v>0</v>
      </c>
      <c r="S31" s="34" t="str">
        <f>ErgebnisseGesamt!T30</f>
        <v xml:space="preserve">   </v>
      </c>
      <c r="T31" s="36" t="str">
        <f>IF(ISNUMBER(ErgebnisseGesamt!U30),ErgebnisseGesamt!U30,"")</f>
        <v/>
      </c>
      <c r="U31" s="8" t="str">
        <f>IF(ISNUMBER(ErgebnisseGesamt!V30),ErgebnisseGesamt!V30,"")</f>
        <v/>
      </c>
      <c r="V31" s="8" t="str">
        <f>IF(ISNUMBER(ErgebnisseGesamt!W30),ErgebnisseGesamt!W30,"")</f>
        <v/>
      </c>
      <c r="W31" s="8" t="str">
        <f>IF(ISNUMBER(ErgebnisseGesamt!X30),ErgebnisseGesamt!X30,"")</f>
        <v/>
      </c>
      <c r="X31" s="9" t="str">
        <f>IF(ISNUMBER(ErgebnisseGesamt!Y30),ErgebnisseGesamt!Y30,"")</f>
        <v/>
      </c>
    </row>
    <row r="32" spans="1:24" ht="12.75" customHeight="1" x14ac:dyDescent="0.2">
      <c r="A32" s="10" t="str">
        <f>ErgebnisseGesamt!A31</f>
        <v xml:space="preserve">40427     </v>
      </c>
      <c r="B32" s="21" t="str">
        <f>ErgebnisseGesamt!B31</f>
        <v>Neukirchen an der Enknach</v>
      </c>
      <c r="C32" s="26">
        <f>ErgebnisseGesamt!C31</f>
        <v>391</v>
      </c>
      <c r="D32" s="27">
        <f>ErgebnisseGesamt!D31</f>
        <v>26</v>
      </c>
      <c r="E32" s="26">
        <f>ErgebnisseGesamt!E31</f>
        <v>186</v>
      </c>
      <c r="F32" s="7">
        <f>ErgebnisseGesamt!G31</f>
        <v>2</v>
      </c>
      <c r="G32" s="27">
        <f>ErgebnisseGesamt!H31</f>
        <v>184</v>
      </c>
      <c r="H32" s="26">
        <f>ErgebnisseGesamt!I31</f>
        <v>126</v>
      </c>
      <c r="I32" s="7">
        <f>ErgebnisseGesamt!J31</f>
        <v>27</v>
      </c>
      <c r="J32" s="7">
        <f>ErgebnisseGesamt!K31</f>
        <v>21</v>
      </c>
      <c r="K32" s="7">
        <f>ErgebnisseGesamt!L31</f>
        <v>4</v>
      </c>
      <c r="L32" s="27">
        <f>ErgebnisseGesamt!M31</f>
        <v>6</v>
      </c>
      <c r="M32" s="146">
        <f>ErgebnisseGesamt!N31</f>
        <v>7</v>
      </c>
      <c r="N32" s="7">
        <f>ErgebnisseGesamt!O31</f>
        <v>5</v>
      </c>
      <c r="O32" s="7">
        <f>ErgebnisseGesamt!P31</f>
        <v>1</v>
      </c>
      <c r="P32" s="7">
        <f>ErgebnisseGesamt!Q31</f>
        <v>0</v>
      </c>
      <c r="Q32" s="7">
        <f>ErgebnisseGesamt!R31</f>
        <v>0</v>
      </c>
      <c r="R32" s="27">
        <f>ErgebnisseGesamt!S31</f>
        <v>0</v>
      </c>
      <c r="S32" s="34" t="str">
        <f>ErgebnisseGesamt!T31</f>
        <v>Los</v>
      </c>
      <c r="T32" s="36">
        <f>IF(ISNUMBER(ErgebnisseGesamt!U31),ErgebnisseGesamt!U31,"")</f>
        <v>0</v>
      </c>
      <c r="U32" s="8" t="str">
        <f>IF(ISNUMBER(ErgebnisseGesamt!V31),ErgebnisseGesamt!V31,"")</f>
        <v/>
      </c>
      <c r="V32" s="8">
        <f>IF(ISNUMBER(ErgebnisseGesamt!W31),ErgebnisseGesamt!W31,"")</f>
        <v>1</v>
      </c>
      <c r="W32" s="8" t="str">
        <f>IF(ISNUMBER(ErgebnisseGesamt!X31),ErgebnisseGesamt!X31,"")</f>
        <v/>
      </c>
      <c r="X32" s="9" t="str">
        <f>IF(ISNUMBER(ErgebnisseGesamt!Y31),ErgebnisseGesamt!Y31,"")</f>
        <v/>
      </c>
    </row>
    <row r="33" spans="1:24" ht="12.75" customHeight="1" x14ac:dyDescent="0.2">
      <c r="A33" s="10" t="str">
        <f>ErgebnisseGesamt!A32</f>
        <v xml:space="preserve">40428     </v>
      </c>
      <c r="B33" s="21" t="str">
        <f>ErgebnisseGesamt!B32</f>
        <v>Ostermiething</v>
      </c>
      <c r="C33" s="26">
        <f>ErgebnisseGesamt!C32</f>
        <v>335</v>
      </c>
      <c r="D33" s="27">
        <f>ErgebnisseGesamt!D32</f>
        <v>34</v>
      </c>
      <c r="E33" s="26">
        <f>ErgebnisseGesamt!E32</f>
        <v>91</v>
      </c>
      <c r="F33" s="7">
        <f>ErgebnisseGesamt!G32</f>
        <v>0</v>
      </c>
      <c r="G33" s="27">
        <f>ErgebnisseGesamt!H32</f>
        <v>91</v>
      </c>
      <c r="H33" s="26">
        <f>ErgebnisseGesamt!I32</f>
        <v>57</v>
      </c>
      <c r="I33" s="7">
        <f>ErgebnisseGesamt!J32</f>
        <v>18</v>
      </c>
      <c r="J33" s="7">
        <f>ErgebnisseGesamt!K32</f>
        <v>3</v>
      </c>
      <c r="K33" s="7">
        <f>ErgebnisseGesamt!L32</f>
        <v>0</v>
      </c>
      <c r="L33" s="27">
        <f>ErgebnisseGesamt!M32</f>
        <v>13</v>
      </c>
      <c r="M33" s="146">
        <f>ErgebnisseGesamt!N32</f>
        <v>7</v>
      </c>
      <c r="N33" s="7">
        <f>ErgebnisseGesamt!O32</f>
        <v>5</v>
      </c>
      <c r="O33" s="7">
        <f>ErgebnisseGesamt!P32</f>
        <v>1</v>
      </c>
      <c r="P33" s="7">
        <f>ErgebnisseGesamt!Q32</f>
        <v>0</v>
      </c>
      <c r="Q33" s="7">
        <f>ErgebnisseGesamt!R32</f>
        <v>0</v>
      </c>
      <c r="R33" s="27">
        <f>ErgebnisseGesamt!S32</f>
        <v>1</v>
      </c>
      <c r="S33" s="34" t="str">
        <f>ErgebnisseGesamt!T32</f>
        <v xml:space="preserve">   </v>
      </c>
      <c r="T33" s="36" t="str">
        <f>IF(ISNUMBER(ErgebnisseGesamt!U32),ErgebnisseGesamt!U32,"")</f>
        <v/>
      </c>
      <c r="U33" s="8" t="str">
        <f>IF(ISNUMBER(ErgebnisseGesamt!V32),ErgebnisseGesamt!V32,"")</f>
        <v/>
      </c>
      <c r="V33" s="8" t="str">
        <f>IF(ISNUMBER(ErgebnisseGesamt!W32),ErgebnisseGesamt!W32,"")</f>
        <v/>
      </c>
      <c r="W33" s="8" t="str">
        <f>IF(ISNUMBER(ErgebnisseGesamt!X32),ErgebnisseGesamt!X32,"")</f>
        <v/>
      </c>
      <c r="X33" s="9" t="str">
        <f>IF(ISNUMBER(ErgebnisseGesamt!Y32),ErgebnisseGesamt!Y32,"")</f>
        <v/>
      </c>
    </row>
    <row r="34" spans="1:24" ht="12.75" customHeight="1" x14ac:dyDescent="0.2">
      <c r="A34" s="10" t="str">
        <f>ErgebnisseGesamt!A33</f>
        <v xml:space="preserve">40429     </v>
      </c>
      <c r="B34" s="21" t="str">
        <f>ErgebnisseGesamt!B33</f>
        <v>Palting</v>
      </c>
      <c r="C34" s="26">
        <f>ErgebnisseGesamt!C33</f>
        <v>189</v>
      </c>
      <c r="D34" s="27">
        <f>ErgebnisseGesamt!D33</f>
        <v>14</v>
      </c>
      <c r="E34" s="26">
        <f>ErgebnisseGesamt!E33</f>
        <v>55</v>
      </c>
      <c r="F34" s="7">
        <f>ErgebnisseGesamt!G33</f>
        <v>1</v>
      </c>
      <c r="G34" s="27">
        <f>ErgebnisseGesamt!H33</f>
        <v>54</v>
      </c>
      <c r="H34" s="26">
        <f>ErgebnisseGesamt!I33</f>
        <v>37</v>
      </c>
      <c r="I34" s="7">
        <f>ErgebnisseGesamt!J33</f>
        <v>12</v>
      </c>
      <c r="J34" s="7">
        <f>ErgebnisseGesamt!K33</f>
        <v>2</v>
      </c>
      <c r="K34" s="7">
        <f>ErgebnisseGesamt!L33</f>
        <v>0</v>
      </c>
      <c r="L34" s="27">
        <f>ErgebnisseGesamt!M33</f>
        <v>3</v>
      </c>
      <c r="M34" s="146">
        <f>ErgebnisseGesamt!N33</f>
        <v>7</v>
      </c>
      <c r="N34" s="7">
        <f>ErgebnisseGesamt!O33</f>
        <v>6</v>
      </c>
      <c r="O34" s="7">
        <f>ErgebnisseGesamt!P33</f>
        <v>1</v>
      </c>
      <c r="P34" s="7">
        <f>ErgebnisseGesamt!Q33</f>
        <v>0</v>
      </c>
      <c r="Q34" s="7">
        <f>ErgebnisseGesamt!R33</f>
        <v>0</v>
      </c>
      <c r="R34" s="27">
        <f>ErgebnisseGesamt!S33</f>
        <v>0</v>
      </c>
      <c r="S34" s="34" t="str">
        <f>ErgebnisseGesamt!T33</f>
        <v xml:space="preserve">   </v>
      </c>
      <c r="T34" s="36" t="str">
        <f>IF(ISNUMBER(ErgebnisseGesamt!U33),ErgebnisseGesamt!U33,"")</f>
        <v/>
      </c>
      <c r="U34" s="8" t="str">
        <f>IF(ISNUMBER(ErgebnisseGesamt!V33),ErgebnisseGesamt!V33,"")</f>
        <v/>
      </c>
      <c r="V34" s="8" t="str">
        <f>IF(ISNUMBER(ErgebnisseGesamt!W33),ErgebnisseGesamt!W33,"")</f>
        <v/>
      </c>
      <c r="W34" s="8" t="str">
        <f>IF(ISNUMBER(ErgebnisseGesamt!X33),ErgebnisseGesamt!X33,"")</f>
        <v/>
      </c>
      <c r="X34" s="9" t="str">
        <f>IF(ISNUMBER(ErgebnisseGesamt!Y33),ErgebnisseGesamt!Y33,"")</f>
        <v/>
      </c>
    </row>
    <row r="35" spans="1:24" ht="12.75" customHeight="1" x14ac:dyDescent="0.2">
      <c r="A35" s="10" t="str">
        <f>ErgebnisseGesamt!A34</f>
        <v xml:space="preserve">40430     </v>
      </c>
      <c r="B35" s="21" t="str">
        <f>ErgebnisseGesamt!B34</f>
        <v>Perwang am Grabensee</v>
      </c>
      <c r="C35" s="26">
        <f>ErgebnisseGesamt!C34</f>
        <v>131</v>
      </c>
      <c r="D35" s="27">
        <f>ErgebnisseGesamt!D34</f>
        <v>5</v>
      </c>
      <c r="E35" s="26">
        <f>ErgebnisseGesamt!E34</f>
        <v>45</v>
      </c>
      <c r="F35" s="7">
        <f>ErgebnisseGesamt!G34</f>
        <v>0</v>
      </c>
      <c r="G35" s="27">
        <f>ErgebnisseGesamt!H34</f>
        <v>45</v>
      </c>
      <c r="H35" s="26">
        <f>ErgebnisseGesamt!I34</f>
        <v>34</v>
      </c>
      <c r="I35" s="7">
        <f>ErgebnisseGesamt!J34</f>
        <v>7</v>
      </c>
      <c r="J35" s="7">
        <f>ErgebnisseGesamt!K34</f>
        <v>1</v>
      </c>
      <c r="K35" s="7">
        <f>ErgebnisseGesamt!L34</f>
        <v>1</v>
      </c>
      <c r="L35" s="27">
        <f>ErgebnisseGesamt!M34</f>
        <v>2</v>
      </c>
      <c r="M35" s="146">
        <f>ErgebnisseGesamt!N34</f>
        <v>7</v>
      </c>
      <c r="N35" s="7">
        <f>ErgebnisseGesamt!O34</f>
        <v>6</v>
      </c>
      <c r="O35" s="7">
        <f>ErgebnisseGesamt!P34</f>
        <v>1</v>
      </c>
      <c r="P35" s="7">
        <f>ErgebnisseGesamt!Q34</f>
        <v>0</v>
      </c>
      <c r="Q35" s="7">
        <f>ErgebnisseGesamt!R34</f>
        <v>0</v>
      </c>
      <c r="R35" s="27">
        <f>ErgebnisseGesamt!S34</f>
        <v>0</v>
      </c>
      <c r="S35" s="34" t="str">
        <f>ErgebnisseGesamt!T34</f>
        <v xml:space="preserve">   </v>
      </c>
      <c r="T35" s="36" t="str">
        <f>IF(ISNUMBER(ErgebnisseGesamt!U34),ErgebnisseGesamt!U34,"")</f>
        <v/>
      </c>
      <c r="U35" s="8" t="str">
        <f>IF(ISNUMBER(ErgebnisseGesamt!V34),ErgebnisseGesamt!V34,"")</f>
        <v/>
      </c>
      <c r="V35" s="8" t="str">
        <f>IF(ISNUMBER(ErgebnisseGesamt!W34),ErgebnisseGesamt!W34,"")</f>
        <v/>
      </c>
      <c r="W35" s="8" t="str">
        <f>IF(ISNUMBER(ErgebnisseGesamt!X34),ErgebnisseGesamt!X34,"")</f>
        <v/>
      </c>
      <c r="X35" s="9" t="str">
        <f>IF(ISNUMBER(ErgebnisseGesamt!Y34),ErgebnisseGesamt!Y34,"")</f>
        <v/>
      </c>
    </row>
    <row r="36" spans="1:24" ht="12.75" customHeight="1" x14ac:dyDescent="0.2">
      <c r="A36" s="10" t="str">
        <f>ErgebnisseGesamt!A35</f>
        <v xml:space="preserve">40431     </v>
      </c>
      <c r="B36" s="21" t="str">
        <f>ErgebnisseGesamt!B35</f>
        <v>Pfaffstätt</v>
      </c>
      <c r="C36" s="26">
        <f>ErgebnisseGesamt!C35</f>
        <v>95</v>
      </c>
      <c r="D36" s="27">
        <f>ErgebnisseGesamt!D35</f>
        <v>22</v>
      </c>
      <c r="E36" s="26">
        <f>ErgebnisseGesamt!E35</f>
        <v>59</v>
      </c>
      <c r="F36" s="7">
        <f>ErgebnisseGesamt!G35</f>
        <v>1</v>
      </c>
      <c r="G36" s="27">
        <f>ErgebnisseGesamt!H35</f>
        <v>58</v>
      </c>
      <c r="H36" s="26">
        <f>ErgebnisseGesamt!I35</f>
        <v>54</v>
      </c>
      <c r="I36" s="7">
        <f>ErgebnisseGesamt!J35</f>
        <v>1</v>
      </c>
      <c r="J36" s="7">
        <f>ErgebnisseGesamt!K35</f>
        <v>1</v>
      </c>
      <c r="K36" s="7">
        <f>ErgebnisseGesamt!L35</f>
        <v>0</v>
      </c>
      <c r="L36" s="27">
        <f>ErgebnisseGesamt!M35</f>
        <v>2</v>
      </c>
      <c r="M36" s="146">
        <f>ErgebnisseGesamt!N35</f>
        <v>7</v>
      </c>
      <c r="N36" s="7">
        <f>ErgebnisseGesamt!O35</f>
        <v>7</v>
      </c>
      <c r="O36" s="7">
        <f>ErgebnisseGesamt!P35</f>
        <v>0</v>
      </c>
      <c r="P36" s="7">
        <f>ErgebnisseGesamt!Q35</f>
        <v>0</v>
      </c>
      <c r="Q36" s="7">
        <f>ErgebnisseGesamt!R35</f>
        <v>0</v>
      </c>
      <c r="R36" s="27">
        <f>ErgebnisseGesamt!S35</f>
        <v>0</v>
      </c>
      <c r="S36" s="34" t="str">
        <f>ErgebnisseGesamt!T35</f>
        <v xml:space="preserve">   </v>
      </c>
      <c r="T36" s="36" t="str">
        <f>IF(ISNUMBER(ErgebnisseGesamt!U35),ErgebnisseGesamt!U35,"")</f>
        <v/>
      </c>
      <c r="U36" s="8" t="str">
        <f>IF(ISNUMBER(ErgebnisseGesamt!V35),ErgebnisseGesamt!V35,"")</f>
        <v/>
      </c>
      <c r="V36" s="8" t="str">
        <f>IF(ISNUMBER(ErgebnisseGesamt!W35),ErgebnisseGesamt!W35,"")</f>
        <v/>
      </c>
      <c r="W36" s="8" t="str">
        <f>IF(ISNUMBER(ErgebnisseGesamt!X35),ErgebnisseGesamt!X35,"")</f>
        <v/>
      </c>
      <c r="X36" s="9" t="str">
        <f>IF(ISNUMBER(ErgebnisseGesamt!Y35),ErgebnisseGesamt!Y35,"")</f>
        <v/>
      </c>
    </row>
    <row r="37" spans="1:24" ht="12.75" customHeight="1" x14ac:dyDescent="0.2">
      <c r="A37" s="10" t="str">
        <f>ErgebnisseGesamt!A36</f>
        <v xml:space="preserve">40432     </v>
      </c>
      <c r="B37" s="21" t="str">
        <f>ErgebnisseGesamt!B36</f>
        <v>Pischelsdorf am Engelbach</v>
      </c>
      <c r="C37" s="26">
        <f>ErgebnisseGesamt!C36</f>
        <v>390</v>
      </c>
      <c r="D37" s="27">
        <f>ErgebnisseGesamt!D36</f>
        <v>45</v>
      </c>
      <c r="E37" s="26">
        <f>ErgebnisseGesamt!E36</f>
        <v>181</v>
      </c>
      <c r="F37" s="7">
        <f>ErgebnisseGesamt!G36</f>
        <v>4</v>
      </c>
      <c r="G37" s="27">
        <f>ErgebnisseGesamt!H36</f>
        <v>177</v>
      </c>
      <c r="H37" s="26">
        <f>ErgebnisseGesamt!I36</f>
        <v>118</v>
      </c>
      <c r="I37" s="7">
        <f>ErgebnisseGesamt!J36</f>
        <v>21</v>
      </c>
      <c r="J37" s="7">
        <f>ErgebnisseGesamt!K36</f>
        <v>30</v>
      </c>
      <c r="K37" s="7">
        <f>ErgebnisseGesamt!L36</f>
        <v>2</v>
      </c>
      <c r="L37" s="27">
        <f>ErgebnisseGesamt!M36</f>
        <v>6</v>
      </c>
      <c r="M37" s="146">
        <f>ErgebnisseGesamt!N36</f>
        <v>7</v>
      </c>
      <c r="N37" s="7">
        <f>ErgebnisseGesamt!O36</f>
        <v>5</v>
      </c>
      <c r="O37" s="7">
        <f>ErgebnisseGesamt!P36</f>
        <v>1</v>
      </c>
      <c r="P37" s="7">
        <f>ErgebnisseGesamt!Q36</f>
        <v>1</v>
      </c>
      <c r="Q37" s="7">
        <f>ErgebnisseGesamt!R36</f>
        <v>0</v>
      </c>
      <c r="R37" s="27">
        <f>ErgebnisseGesamt!S36</f>
        <v>0</v>
      </c>
      <c r="S37" s="34" t="str">
        <f>ErgebnisseGesamt!T36</f>
        <v xml:space="preserve">   </v>
      </c>
      <c r="T37" s="36" t="str">
        <f>IF(ISNUMBER(ErgebnisseGesamt!U36),ErgebnisseGesamt!U36,"")</f>
        <v/>
      </c>
      <c r="U37" s="8" t="str">
        <f>IF(ISNUMBER(ErgebnisseGesamt!V36),ErgebnisseGesamt!V36,"")</f>
        <v/>
      </c>
      <c r="V37" s="8" t="str">
        <f>IF(ISNUMBER(ErgebnisseGesamt!W36),ErgebnisseGesamt!W36,"")</f>
        <v/>
      </c>
      <c r="W37" s="8" t="str">
        <f>IF(ISNUMBER(ErgebnisseGesamt!X36),ErgebnisseGesamt!X36,"")</f>
        <v/>
      </c>
      <c r="X37" s="9" t="str">
        <f>IF(ISNUMBER(ErgebnisseGesamt!Y36),ErgebnisseGesamt!Y36,"")</f>
        <v/>
      </c>
    </row>
    <row r="38" spans="1:24" ht="12.75" customHeight="1" x14ac:dyDescent="0.2">
      <c r="A38" s="10" t="str">
        <f>ErgebnisseGesamt!A37</f>
        <v xml:space="preserve">40433     </v>
      </c>
      <c r="B38" s="21" t="str">
        <f>ErgebnisseGesamt!B37</f>
        <v>Polling im Innkreis</v>
      </c>
      <c r="C38" s="26">
        <f>ErgebnisseGesamt!C37</f>
        <v>191</v>
      </c>
      <c r="D38" s="27">
        <f>ErgebnisseGesamt!D37</f>
        <v>34</v>
      </c>
      <c r="E38" s="26">
        <f>ErgebnisseGesamt!E37</f>
        <v>92</v>
      </c>
      <c r="F38" s="7">
        <f>ErgebnisseGesamt!G37</f>
        <v>0</v>
      </c>
      <c r="G38" s="27">
        <f>ErgebnisseGesamt!H37</f>
        <v>92</v>
      </c>
      <c r="H38" s="26">
        <f>ErgebnisseGesamt!I37</f>
        <v>52</v>
      </c>
      <c r="I38" s="7">
        <f>ErgebnisseGesamt!J37</f>
        <v>32</v>
      </c>
      <c r="J38" s="7">
        <f>ErgebnisseGesamt!K37</f>
        <v>5</v>
      </c>
      <c r="K38" s="7">
        <f>ErgebnisseGesamt!L37</f>
        <v>0</v>
      </c>
      <c r="L38" s="27">
        <f>ErgebnisseGesamt!M37</f>
        <v>3</v>
      </c>
      <c r="M38" s="146">
        <f>ErgebnisseGesamt!N37</f>
        <v>7</v>
      </c>
      <c r="N38" s="7">
        <f>ErgebnisseGesamt!O37</f>
        <v>4</v>
      </c>
      <c r="O38" s="7">
        <f>ErgebnisseGesamt!P37</f>
        <v>3</v>
      </c>
      <c r="P38" s="7">
        <f>ErgebnisseGesamt!Q37</f>
        <v>0</v>
      </c>
      <c r="Q38" s="7">
        <f>ErgebnisseGesamt!R37</f>
        <v>0</v>
      </c>
      <c r="R38" s="27">
        <f>ErgebnisseGesamt!S37</f>
        <v>0</v>
      </c>
      <c r="S38" s="34" t="str">
        <f>ErgebnisseGesamt!T37</f>
        <v xml:space="preserve">   </v>
      </c>
      <c r="T38" s="36" t="str">
        <f>IF(ISNUMBER(ErgebnisseGesamt!U37),ErgebnisseGesamt!U37,"")</f>
        <v/>
      </c>
      <c r="U38" s="8" t="str">
        <f>IF(ISNUMBER(ErgebnisseGesamt!V37),ErgebnisseGesamt!V37,"")</f>
        <v/>
      </c>
      <c r="V38" s="8" t="str">
        <f>IF(ISNUMBER(ErgebnisseGesamt!W37),ErgebnisseGesamt!W37,"")</f>
        <v/>
      </c>
      <c r="W38" s="8" t="str">
        <f>IF(ISNUMBER(ErgebnisseGesamt!X37),ErgebnisseGesamt!X37,"")</f>
        <v/>
      </c>
      <c r="X38" s="9" t="str">
        <f>IF(ISNUMBER(ErgebnisseGesamt!Y37),ErgebnisseGesamt!Y37,"")</f>
        <v/>
      </c>
    </row>
    <row r="39" spans="1:24" ht="12.75" customHeight="1" x14ac:dyDescent="0.2">
      <c r="A39" s="10" t="str">
        <f>ErgebnisseGesamt!A38</f>
        <v xml:space="preserve">40434     </v>
      </c>
      <c r="B39" s="21" t="str">
        <f>ErgebnisseGesamt!B38</f>
        <v>Roßbach</v>
      </c>
      <c r="C39" s="26">
        <f>ErgebnisseGesamt!C38</f>
        <v>202</v>
      </c>
      <c r="D39" s="27">
        <f>ErgebnisseGesamt!D38</f>
        <v>15</v>
      </c>
      <c r="E39" s="26">
        <f>ErgebnisseGesamt!E38</f>
        <v>99</v>
      </c>
      <c r="F39" s="7">
        <f>ErgebnisseGesamt!G38</f>
        <v>0</v>
      </c>
      <c r="G39" s="27">
        <f>ErgebnisseGesamt!H38</f>
        <v>99</v>
      </c>
      <c r="H39" s="26">
        <f>ErgebnisseGesamt!I38</f>
        <v>47</v>
      </c>
      <c r="I39" s="7">
        <f>ErgebnisseGesamt!J38</f>
        <v>22</v>
      </c>
      <c r="J39" s="7">
        <f>ErgebnisseGesamt!K38</f>
        <v>7</v>
      </c>
      <c r="K39" s="7">
        <f>ErgebnisseGesamt!L38</f>
        <v>7</v>
      </c>
      <c r="L39" s="27">
        <f>ErgebnisseGesamt!M38</f>
        <v>16</v>
      </c>
      <c r="M39" s="146">
        <f>ErgebnisseGesamt!N38</f>
        <v>7</v>
      </c>
      <c r="N39" s="7">
        <f>ErgebnisseGesamt!O38</f>
        <v>4</v>
      </c>
      <c r="O39" s="7">
        <f>ErgebnisseGesamt!P38</f>
        <v>2</v>
      </c>
      <c r="P39" s="7">
        <f>ErgebnisseGesamt!Q38</f>
        <v>0</v>
      </c>
      <c r="Q39" s="7">
        <f>ErgebnisseGesamt!R38</f>
        <v>0</v>
      </c>
      <c r="R39" s="27">
        <f>ErgebnisseGesamt!S38</f>
        <v>1</v>
      </c>
      <c r="S39" s="34" t="str">
        <f>ErgebnisseGesamt!T38</f>
        <v xml:space="preserve">   </v>
      </c>
      <c r="T39" s="36" t="str">
        <f>IF(ISNUMBER(ErgebnisseGesamt!U38),ErgebnisseGesamt!U38,"")</f>
        <v/>
      </c>
      <c r="U39" s="8" t="str">
        <f>IF(ISNUMBER(ErgebnisseGesamt!V38),ErgebnisseGesamt!V38,"")</f>
        <v/>
      </c>
      <c r="V39" s="8" t="str">
        <f>IF(ISNUMBER(ErgebnisseGesamt!W38),ErgebnisseGesamt!W38,"")</f>
        <v/>
      </c>
      <c r="W39" s="8" t="str">
        <f>IF(ISNUMBER(ErgebnisseGesamt!X38),ErgebnisseGesamt!X38,"")</f>
        <v/>
      </c>
      <c r="X39" s="9" t="str">
        <f>IF(ISNUMBER(ErgebnisseGesamt!Y38),ErgebnisseGesamt!Y38,"")</f>
        <v/>
      </c>
    </row>
    <row r="40" spans="1:24" ht="12.75" customHeight="1" x14ac:dyDescent="0.2">
      <c r="A40" s="10" t="str">
        <f>ErgebnisseGesamt!A39</f>
        <v xml:space="preserve">40435     </v>
      </c>
      <c r="B40" s="21" t="str">
        <f>ErgebnisseGesamt!B39</f>
        <v>Sankt Georgen am Fillmannsbach</v>
      </c>
      <c r="C40" s="26">
        <f>ErgebnisseGesamt!C39</f>
        <v>82</v>
      </c>
      <c r="D40" s="27">
        <f>ErgebnisseGesamt!D39</f>
        <v>10</v>
      </c>
      <c r="E40" s="26">
        <f>ErgebnisseGesamt!E39</f>
        <v>44</v>
      </c>
      <c r="F40" s="7">
        <f>ErgebnisseGesamt!G39</f>
        <v>0</v>
      </c>
      <c r="G40" s="27">
        <f>ErgebnisseGesamt!H39</f>
        <v>44</v>
      </c>
      <c r="H40" s="26">
        <f>ErgebnisseGesamt!I39</f>
        <v>25</v>
      </c>
      <c r="I40" s="7">
        <f>ErgebnisseGesamt!J39</f>
        <v>3</v>
      </c>
      <c r="J40" s="7">
        <f>ErgebnisseGesamt!K39</f>
        <v>14</v>
      </c>
      <c r="K40" s="7">
        <f>ErgebnisseGesamt!L39</f>
        <v>0</v>
      </c>
      <c r="L40" s="27">
        <f>ErgebnisseGesamt!M39</f>
        <v>2</v>
      </c>
      <c r="M40" s="146">
        <f>ErgebnisseGesamt!N39</f>
        <v>7</v>
      </c>
      <c r="N40" s="7">
        <f>ErgebnisseGesamt!O39</f>
        <v>5</v>
      </c>
      <c r="O40" s="7">
        <f>ErgebnisseGesamt!P39</f>
        <v>0</v>
      </c>
      <c r="P40" s="7">
        <f>ErgebnisseGesamt!Q39</f>
        <v>2</v>
      </c>
      <c r="Q40" s="7">
        <f>ErgebnisseGesamt!R39</f>
        <v>0</v>
      </c>
      <c r="R40" s="27">
        <f>ErgebnisseGesamt!S39</f>
        <v>0</v>
      </c>
      <c r="S40" s="34" t="str">
        <f>ErgebnisseGesamt!T39</f>
        <v xml:space="preserve">   </v>
      </c>
      <c r="T40" s="36" t="str">
        <f>IF(ISNUMBER(ErgebnisseGesamt!U39),ErgebnisseGesamt!U39,"")</f>
        <v/>
      </c>
      <c r="U40" s="8" t="str">
        <f>IF(ISNUMBER(ErgebnisseGesamt!V39),ErgebnisseGesamt!V39,"")</f>
        <v/>
      </c>
      <c r="V40" s="8" t="str">
        <f>IF(ISNUMBER(ErgebnisseGesamt!W39),ErgebnisseGesamt!W39,"")</f>
        <v/>
      </c>
      <c r="W40" s="8" t="str">
        <f>IF(ISNUMBER(ErgebnisseGesamt!X39),ErgebnisseGesamt!X39,"")</f>
        <v/>
      </c>
      <c r="X40" s="9" t="str">
        <f>IF(ISNUMBER(ErgebnisseGesamt!Y39),ErgebnisseGesamt!Y39,"")</f>
        <v/>
      </c>
    </row>
    <row r="41" spans="1:24" ht="12.75" customHeight="1" x14ac:dyDescent="0.2">
      <c r="A41" s="10" t="str">
        <f>ErgebnisseGesamt!A40</f>
        <v xml:space="preserve">40436     </v>
      </c>
      <c r="B41" s="21" t="str">
        <f>ErgebnisseGesamt!B40</f>
        <v>Sankt Johann am Walde</v>
      </c>
      <c r="C41" s="26">
        <f>ErgebnisseGesamt!C40</f>
        <v>419</v>
      </c>
      <c r="D41" s="27">
        <f>ErgebnisseGesamt!D40</f>
        <v>44</v>
      </c>
      <c r="E41" s="26">
        <f>ErgebnisseGesamt!E40</f>
        <v>128</v>
      </c>
      <c r="F41" s="7">
        <f>ErgebnisseGesamt!G40</f>
        <v>1</v>
      </c>
      <c r="G41" s="27">
        <f>ErgebnisseGesamt!H40</f>
        <v>127</v>
      </c>
      <c r="H41" s="26">
        <f>ErgebnisseGesamt!I40</f>
        <v>89</v>
      </c>
      <c r="I41" s="7">
        <f>ErgebnisseGesamt!J40</f>
        <v>14</v>
      </c>
      <c r="J41" s="7">
        <f>ErgebnisseGesamt!K40</f>
        <v>6</v>
      </c>
      <c r="K41" s="7">
        <f>ErgebnisseGesamt!L40</f>
        <v>10</v>
      </c>
      <c r="L41" s="27">
        <f>ErgebnisseGesamt!M40</f>
        <v>8</v>
      </c>
      <c r="M41" s="146">
        <f>ErgebnisseGesamt!N40</f>
        <v>9</v>
      </c>
      <c r="N41" s="7">
        <f>ErgebnisseGesamt!O40</f>
        <v>8</v>
      </c>
      <c r="O41" s="7">
        <f>ErgebnisseGesamt!P40</f>
        <v>1</v>
      </c>
      <c r="P41" s="7">
        <f>ErgebnisseGesamt!Q40</f>
        <v>0</v>
      </c>
      <c r="Q41" s="7">
        <f>ErgebnisseGesamt!R40</f>
        <v>0</v>
      </c>
      <c r="R41" s="27">
        <f>ErgebnisseGesamt!S40</f>
        <v>0</v>
      </c>
      <c r="S41" s="34" t="str">
        <f>ErgebnisseGesamt!T40</f>
        <v xml:space="preserve">   </v>
      </c>
      <c r="T41" s="36" t="str">
        <f>IF(ISNUMBER(ErgebnisseGesamt!U40),ErgebnisseGesamt!U40,"")</f>
        <v/>
      </c>
      <c r="U41" s="8" t="str">
        <f>IF(ISNUMBER(ErgebnisseGesamt!V40),ErgebnisseGesamt!V40,"")</f>
        <v/>
      </c>
      <c r="V41" s="8" t="str">
        <f>IF(ISNUMBER(ErgebnisseGesamt!W40),ErgebnisseGesamt!W40,"")</f>
        <v/>
      </c>
      <c r="W41" s="8" t="str">
        <f>IF(ISNUMBER(ErgebnisseGesamt!X40),ErgebnisseGesamt!X40,"")</f>
        <v/>
      </c>
      <c r="X41" s="9" t="str">
        <f>IF(ISNUMBER(ErgebnisseGesamt!Y40),ErgebnisseGesamt!Y40,"")</f>
        <v/>
      </c>
    </row>
    <row r="42" spans="1:24" ht="12.75" customHeight="1" x14ac:dyDescent="0.2">
      <c r="A42" s="10" t="str">
        <f>ErgebnisseGesamt!A41</f>
        <v xml:space="preserve">40437     </v>
      </c>
      <c r="B42" s="21" t="str">
        <f>ErgebnisseGesamt!B41</f>
        <v>Sankt Pantaleon</v>
      </c>
      <c r="C42" s="26">
        <f>ErgebnisseGesamt!C41</f>
        <v>235</v>
      </c>
      <c r="D42" s="27">
        <f>ErgebnisseGesamt!D41</f>
        <v>32</v>
      </c>
      <c r="E42" s="26">
        <f>ErgebnisseGesamt!E41</f>
        <v>116</v>
      </c>
      <c r="F42" s="7">
        <f>ErgebnisseGesamt!G41</f>
        <v>3</v>
      </c>
      <c r="G42" s="27">
        <f>ErgebnisseGesamt!H41</f>
        <v>113</v>
      </c>
      <c r="H42" s="26">
        <f>ErgebnisseGesamt!I41</f>
        <v>86</v>
      </c>
      <c r="I42" s="7">
        <f>ErgebnisseGesamt!J41</f>
        <v>5</v>
      </c>
      <c r="J42" s="7">
        <f>ErgebnisseGesamt!K41</f>
        <v>7</v>
      </c>
      <c r="K42" s="7">
        <f>ErgebnisseGesamt!L41</f>
        <v>3</v>
      </c>
      <c r="L42" s="27">
        <f>ErgebnisseGesamt!M41</f>
        <v>12</v>
      </c>
      <c r="M42" s="146">
        <f>ErgebnisseGesamt!N41</f>
        <v>7</v>
      </c>
      <c r="N42" s="7">
        <f>ErgebnisseGesamt!O41</f>
        <v>7</v>
      </c>
      <c r="O42" s="7">
        <f>ErgebnisseGesamt!P41</f>
        <v>0</v>
      </c>
      <c r="P42" s="7">
        <f>ErgebnisseGesamt!Q41</f>
        <v>0</v>
      </c>
      <c r="Q42" s="7">
        <f>ErgebnisseGesamt!R41</f>
        <v>0</v>
      </c>
      <c r="R42" s="27">
        <f>ErgebnisseGesamt!S41</f>
        <v>0</v>
      </c>
      <c r="S42" s="34" t="str">
        <f>ErgebnisseGesamt!T41</f>
        <v xml:space="preserve">   </v>
      </c>
      <c r="T42" s="36" t="str">
        <f>IF(ISNUMBER(ErgebnisseGesamt!U41),ErgebnisseGesamt!U41,"")</f>
        <v/>
      </c>
      <c r="U42" s="8" t="str">
        <f>IF(ISNUMBER(ErgebnisseGesamt!V41),ErgebnisseGesamt!V41,"")</f>
        <v/>
      </c>
      <c r="V42" s="8" t="str">
        <f>IF(ISNUMBER(ErgebnisseGesamt!W41),ErgebnisseGesamt!W41,"")</f>
        <v/>
      </c>
      <c r="W42" s="8" t="str">
        <f>IF(ISNUMBER(ErgebnisseGesamt!X41),ErgebnisseGesamt!X41,"")</f>
        <v/>
      </c>
      <c r="X42" s="9" t="str">
        <f>IF(ISNUMBER(ErgebnisseGesamt!Y41),ErgebnisseGesamt!Y41,"")</f>
        <v/>
      </c>
    </row>
    <row r="43" spans="1:24" ht="12.75" customHeight="1" x14ac:dyDescent="0.2">
      <c r="A43" s="10" t="str">
        <f>ErgebnisseGesamt!A42</f>
        <v xml:space="preserve">40438     </v>
      </c>
      <c r="B43" s="21" t="str">
        <f>ErgebnisseGesamt!B42</f>
        <v>Sankt Peter am Hart</v>
      </c>
      <c r="C43" s="26">
        <f>ErgebnisseGesamt!C42</f>
        <v>214</v>
      </c>
      <c r="D43" s="27">
        <f>ErgebnisseGesamt!D42</f>
        <v>19</v>
      </c>
      <c r="E43" s="26">
        <f>ErgebnisseGesamt!E42</f>
        <v>68</v>
      </c>
      <c r="F43" s="7">
        <f>ErgebnisseGesamt!G42</f>
        <v>2</v>
      </c>
      <c r="G43" s="27">
        <f>ErgebnisseGesamt!H42</f>
        <v>66</v>
      </c>
      <c r="H43" s="26">
        <f>ErgebnisseGesamt!I42</f>
        <v>31</v>
      </c>
      <c r="I43" s="7">
        <f>ErgebnisseGesamt!J42</f>
        <v>22</v>
      </c>
      <c r="J43" s="7">
        <f>ErgebnisseGesamt!K42</f>
        <v>6</v>
      </c>
      <c r="K43" s="7">
        <f>ErgebnisseGesamt!L42</f>
        <v>0</v>
      </c>
      <c r="L43" s="27">
        <f>ErgebnisseGesamt!M42</f>
        <v>7</v>
      </c>
      <c r="M43" s="146">
        <f>ErgebnisseGesamt!N42</f>
        <v>7</v>
      </c>
      <c r="N43" s="7">
        <f>ErgebnisseGesamt!O42</f>
        <v>4</v>
      </c>
      <c r="O43" s="7">
        <f>ErgebnisseGesamt!P42</f>
        <v>3</v>
      </c>
      <c r="P43" s="7">
        <f>ErgebnisseGesamt!Q42</f>
        <v>0</v>
      </c>
      <c r="Q43" s="7">
        <f>ErgebnisseGesamt!R42</f>
        <v>0</v>
      </c>
      <c r="R43" s="27">
        <f>ErgebnisseGesamt!S42</f>
        <v>0</v>
      </c>
      <c r="S43" s="34" t="str">
        <f>ErgebnisseGesamt!T42</f>
        <v xml:space="preserve">   </v>
      </c>
      <c r="T43" s="36" t="str">
        <f>IF(ISNUMBER(ErgebnisseGesamt!U42),ErgebnisseGesamt!U42,"")</f>
        <v/>
      </c>
      <c r="U43" s="8" t="str">
        <f>IF(ISNUMBER(ErgebnisseGesamt!V42),ErgebnisseGesamt!V42,"")</f>
        <v/>
      </c>
      <c r="V43" s="8" t="str">
        <f>IF(ISNUMBER(ErgebnisseGesamt!W42),ErgebnisseGesamt!W42,"")</f>
        <v/>
      </c>
      <c r="W43" s="8" t="str">
        <f>IF(ISNUMBER(ErgebnisseGesamt!X42),ErgebnisseGesamt!X42,"")</f>
        <v/>
      </c>
      <c r="X43" s="9" t="str">
        <f>IF(ISNUMBER(ErgebnisseGesamt!Y42),ErgebnisseGesamt!Y42,"")</f>
        <v/>
      </c>
    </row>
    <row r="44" spans="1:24" ht="12.75" customHeight="1" x14ac:dyDescent="0.2">
      <c r="A44" s="10" t="str">
        <f>ErgebnisseGesamt!A43</f>
        <v xml:space="preserve">40439     </v>
      </c>
      <c r="B44" s="21" t="str">
        <f>ErgebnisseGesamt!B43</f>
        <v>Sankt Radegund</v>
      </c>
      <c r="C44" s="26">
        <f>ErgebnisseGesamt!C43</f>
        <v>166</v>
      </c>
      <c r="D44" s="27">
        <f>ErgebnisseGesamt!D43</f>
        <v>12</v>
      </c>
      <c r="E44" s="26">
        <f>ErgebnisseGesamt!E43</f>
        <v>57</v>
      </c>
      <c r="F44" s="7">
        <f>ErgebnisseGesamt!G43</f>
        <v>2</v>
      </c>
      <c r="G44" s="27">
        <f>ErgebnisseGesamt!H43</f>
        <v>55</v>
      </c>
      <c r="H44" s="26">
        <f>ErgebnisseGesamt!I43</f>
        <v>49</v>
      </c>
      <c r="I44" s="7">
        <f>ErgebnisseGesamt!J43</f>
        <v>3</v>
      </c>
      <c r="J44" s="7">
        <f>ErgebnisseGesamt!K43</f>
        <v>0</v>
      </c>
      <c r="K44" s="7">
        <f>ErgebnisseGesamt!L43</f>
        <v>0</v>
      </c>
      <c r="L44" s="27">
        <f>ErgebnisseGesamt!M43</f>
        <v>3</v>
      </c>
      <c r="M44" s="146">
        <f>ErgebnisseGesamt!N43</f>
        <v>7</v>
      </c>
      <c r="N44" s="7">
        <f>ErgebnisseGesamt!O43</f>
        <v>7</v>
      </c>
      <c r="O44" s="7">
        <f>ErgebnisseGesamt!P43</f>
        <v>0</v>
      </c>
      <c r="P44" s="7">
        <f>ErgebnisseGesamt!Q43</f>
        <v>0</v>
      </c>
      <c r="Q44" s="7">
        <f>ErgebnisseGesamt!R43</f>
        <v>0</v>
      </c>
      <c r="R44" s="27">
        <f>ErgebnisseGesamt!S43</f>
        <v>0</v>
      </c>
      <c r="S44" s="34" t="str">
        <f>ErgebnisseGesamt!T43</f>
        <v xml:space="preserve">   </v>
      </c>
      <c r="T44" s="36" t="str">
        <f>IF(ISNUMBER(ErgebnisseGesamt!U43),ErgebnisseGesamt!U43,"")</f>
        <v/>
      </c>
      <c r="U44" s="8" t="str">
        <f>IF(ISNUMBER(ErgebnisseGesamt!V43),ErgebnisseGesamt!V43,"")</f>
        <v/>
      </c>
      <c r="V44" s="8" t="str">
        <f>IF(ISNUMBER(ErgebnisseGesamt!W43),ErgebnisseGesamt!W43,"")</f>
        <v/>
      </c>
      <c r="W44" s="8" t="str">
        <f>IF(ISNUMBER(ErgebnisseGesamt!X43),ErgebnisseGesamt!X43,"")</f>
        <v/>
      </c>
      <c r="X44" s="9" t="str">
        <f>IF(ISNUMBER(ErgebnisseGesamt!Y43),ErgebnisseGesamt!Y43,"")</f>
        <v/>
      </c>
    </row>
    <row r="45" spans="1:24" ht="12.75" customHeight="1" x14ac:dyDescent="0.2">
      <c r="A45" s="10" t="str">
        <f>ErgebnisseGesamt!A44</f>
        <v xml:space="preserve">40440     </v>
      </c>
      <c r="B45" s="21" t="str">
        <f>ErgebnisseGesamt!B44</f>
        <v>Sankt Veit im Innkreis</v>
      </c>
      <c r="C45" s="26">
        <f>ErgebnisseGesamt!C44</f>
        <v>70</v>
      </c>
      <c r="D45" s="27">
        <f>ErgebnisseGesamt!D44</f>
        <v>13</v>
      </c>
      <c r="E45" s="26">
        <f>ErgebnisseGesamt!E44</f>
        <v>41</v>
      </c>
      <c r="F45" s="7">
        <f>ErgebnisseGesamt!G44</f>
        <v>0</v>
      </c>
      <c r="G45" s="27">
        <f>ErgebnisseGesamt!H44</f>
        <v>41</v>
      </c>
      <c r="H45" s="26">
        <f>ErgebnisseGesamt!I44</f>
        <v>31</v>
      </c>
      <c r="I45" s="7">
        <f>ErgebnisseGesamt!J44</f>
        <v>3</v>
      </c>
      <c r="J45" s="7">
        <f>ErgebnisseGesamt!K44</f>
        <v>3</v>
      </c>
      <c r="K45" s="7">
        <f>ErgebnisseGesamt!L44</f>
        <v>2</v>
      </c>
      <c r="L45" s="27">
        <f>ErgebnisseGesamt!M44</f>
        <v>2</v>
      </c>
      <c r="M45" s="146">
        <f>ErgebnisseGesamt!N44</f>
        <v>7</v>
      </c>
      <c r="N45" s="7">
        <f>ErgebnisseGesamt!O44</f>
        <v>7</v>
      </c>
      <c r="O45" s="7">
        <f>ErgebnisseGesamt!P44</f>
        <v>0</v>
      </c>
      <c r="P45" s="7">
        <f>ErgebnisseGesamt!Q44</f>
        <v>0</v>
      </c>
      <c r="Q45" s="7">
        <f>ErgebnisseGesamt!R44</f>
        <v>0</v>
      </c>
      <c r="R45" s="27">
        <f>ErgebnisseGesamt!S44</f>
        <v>0</v>
      </c>
      <c r="S45" s="34" t="str">
        <f>ErgebnisseGesamt!T44</f>
        <v xml:space="preserve">   </v>
      </c>
      <c r="T45" s="36" t="str">
        <f>IF(ISNUMBER(ErgebnisseGesamt!U44),ErgebnisseGesamt!U44,"")</f>
        <v/>
      </c>
      <c r="U45" s="8" t="str">
        <f>IF(ISNUMBER(ErgebnisseGesamt!V44),ErgebnisseGesamt!V44,"")</f>
        <v/>
      </c>
      <c r="V45" s="8" t="str">
        <f>IF(ISNUMBER(ErgebnisseGesamt!W44),ErgebnisseGesamt!W44,"")</f>
        <v/>
      </c>
      <c r="W45" s="8" t="str">
        <f>IF(ISNUMBER(ErgebnisseGesamt!X44),ErgebnisseGesamt!X44,"")</f>
        <v/>
      </c>
      <c r="X45" s="9" t="str">
        <f>IF(ISNUMBER(ErgebnisseGesamt!Y44),ErgebnisseGesamt!Y44,"")</f>
        <v/>
      </c>
    </row>
    <row r="46" spans="1:24" ht="12.75" customHeight="1" x14ac:dyDescent="0.2">
      <c r="A46" s="10" t="str">
        <f>ErgebnisseGesamt!A45</f>
        <v xml:space="preserve">40441     </v>
      </c>
      <c r="B46" s="21" t="str">
        <f>ErgebnisseGesamt!B45</f>
        <v>Schalchen</v>
      </c>
      <c r="C46" s="26">
        <f>ErgebnisseGesamt!C45</f>
        <v>416</v>
      </c>
      <c r="D46" s="27">
        <f>ErgebnisseGesamt!D45</f>
        <v>23</v>
      </c>
      <c r="E46" s="26">
        <f>ErgebnisseGesamt!E45</f>
        <v>115</v>
      </c>
      <c r="F46" s="7">
        <f>ErgebnisseGesamt!G45</f>
        <v>0</v>
      </c>
      <c r="G46" s="27">
        <f>ErgebnisseGesamt!H45</f>
        <v>115</v>
      </c>
      <c r="H46" s="26">
        <f>ErgebnisseGesamt!I45</f>
        <v>81</v>
      </c>
      <c r="I46" s="7">
        <f>ErgebnisseGesamt!J45</f>
        <v>13</v>
      </c>
      <c r="J46" s="7">
        <f>ErgebnisseGesamt!K45</f>
        <v>5</v>
      </c>
      <c r="K46" s="7">
        <f>ErgebnisseGesamt!L45</f>
        <v>7</v>
      </c>
      <c r="L46" s="27">
        <f>ErgebnisseGesamt!M45</f>
        <v>9</v>
      </c>
      <c r="M46" s="146">
        <f>ErgebnisseGesamt!N45</f>
        <v>9</v>
      </c>
      <c r="N46" s="7">
        <f>ErgebnisseGesamt!O45</f>
        <v>8</v>
      </c>
      <c r="O46" s="7">
        <f>ErgebnisseGesamt!P45</f>
        <v>1</v>
      </c>
      <c r="P46" s="7">
        <f>ErgebnisseGesamt!Q45</f>
        <v>0</v>
      </c>
      <c r="Q46" s="7">
        <f>ErgebnisseGesamt!R45</f>
        <v>0</v>
      </c>
      <c r="R46" s="27">
        <f>ErgebnisseGesamt!S45</f>
        <v>0</v>
      </c>
      <c r="S46" s="34" t="str">
        <f>ErgebnisseGesamt!T45</f>
        <v xml:space="preserve">   </v>
      </c>
      <c r="T46" s="36" t="str">
        <f>IF(ISNUMBER(ErgebnisseGesamt!U45),ErgebnisseGesamt!U45,"")</f>
        <v/>
      </c>
      <c r="U46" s="8" t="str">
        <f>IF(ISNUMBER(ErgebnisseGesamt!V45),ErgebnisseGesamt!V45,"")</f>
        <v/>
      </c>
      <c r="V46" s="8" t="str">
        <f>IF(ISNUMBER(ErgebnisseGesamt!W45),ErgebnisseGesamt!W45,"")</f>
        <v/>
      </c>
      <c r="W46" s="8" t="str">
        <f>IF(ISNUMBER(ErgebnisseGesamt!X45),ErgebnisseGesamt!X45,"")</f>
        <v/>
      </c>
      <c r="X46" s="9" t="str">
        <f>IF(ISNUMBER(ErgebnisseGesamt!Y45),ErgebnisseGesamt!Y45,"")</f>
        <v/>
      </c>
    </row>
    <row r="47" spans="1:24" ht="12.75" customHeight="1" x14ac:dyDescent="0.2">
      <c r="A47" s="10" t="str">
        <f>ErgebnisseGesamt!A46</f>
        <v xml:space="preserve">40442     </v>
      </c>
      <c r="B47" s="21" t="str">
        <f>ErgebnisseGesamt!B46</f>
        <v>Schwand im Innkreis</v>
      </c>
      <c r="C47" s="26">
        <f>ErgebnisseGesamt!C46</f>
        <v>226</v>
      </c>
      <c r="D47" s="27">
        <f>ErgebnisseGesamt!D46</f>
        <v>9</v>
      </c>
      <c r="E47" s="26">
        <f>ErgebnisseGesamt!E46</f>
        <v>87</v>
      </c>
      <c r="F47" s="7">
        <f>ErgebnisseGesamt!G46</f>
        <v>0</v>
      </c>
      <c r="G47" s="27">
        <f>ErgebnisseGesamt!H46</f>
        <v>87</v>
      </c>
      <c r="H47" s="26">
        <f>ErgebnisseGesamt!I46</f>
        <v>49</v>
      </c>
      <c r="I47" s="7">
        <f>ErgebnisseGesamt!J46</f>
        <v>31</v>
      </c>
      <c r="J47" s="7">
        <f>ErgebnisseGesamt!K46</f>
        <v>1</v>
      </c>
      <c r="K47" s="7">
        <f>ErgebnisseGesamt!L46</f>
        <v>1</v>
      </c>
      <c r="L47" s="27">
        <f>ErgebnisseGesamt!M46</f>
        <v>5</v>
      </c>
      <c r="M47" s="146">
        <f>ErgebnisseGesamt!N46</f>
        <v>7</v>
      </c>
      <c r="N47" s="7">
        <f>ErgebnisseGesamt!O46</f>
        <v>4</v>
      </c>
      <c r="O47" s="7">
        <f>ErgebnisseGesamt!P46</f>
        <v>3</v>
      </c>
      <c r="P47" s="7">
        <f>ErgebnisseGesamt!Q46</f>
        <v>0</v>
      </c>
      <c r="Q47" s="7">
        <f>ErgebnisseGesamt!R46</f>
        <v>0</v>
      </c>
      <c r="R47" s="27">
        <f>ErgebnisseGesamt!S46</f>
        <v>0</v>
      </c>
      <c r="S47" s="34" t="str">
        <f>ErgebnisseGesamt!T46</f>
        <v xml:space="preserve">   </v>
      </c>
      <c r="T47" s="36" t="str">
        <f>IF(ISNUMBER(ErgebnisseGesamt!U46),ErgebnisseGesamt!U46,"")</f>
        <v/>
      </c>
      <c r="U47" s="8" t="str">
        <f>IF(ISNUMBER(ErgebnisseGesamt!V46),ErgebnisseGesamt!V46,"")</f>
        <v/>
      </c>
      <c r="V47" s="8" t="str">
        <f>IF(ISNUMBER(ErgebnisseGesamt!W46),ErgebnisseGesamt!W46,"")</f>
        <v/>
      </c>
      <c r="W47" s="8" t="str">
        <f>IF(ISNUMBER(ErgebnisseGesamt!X46),ErgebnisseGesamt!X46,"")</f>
        <v/>
      </c>
      <c r="X47" s="9" t="str">
        <f>IF(ISNUMBER(ErgebnisseGesamt!Y46),ErgebnisseGesamt!Y46,"")</f>
        <v/>
      </c>
    </row>
    <row r="48" spans="1:24" ht="12.75" customHeight="1" x14ac:dyDescent="0.2">
      <c r="A48" s="10" t="str">
        <f>ErgebnisseGesamt!A47</f>
        <v xml:space="preserve">40443     </v>
      </c>
      <c r="B48" s="21" t="str">
        <f>ErgebnisseGesamt!B47</f>
        <v>Tarsdorf</v>
      </c>
      <c r="C48" s="26">
        <f>ErgebnisseGesamt!C47</f>
        <v>439</v>
      </c>
      <c r="D48" s="27">
        <f>ErgebnisseGesamt!D47</f>
        <v>22</v>
      </c>
      <c r="E48" s="26">
        <f>ErgebnisseGesamt!E47</f>
        <v>133</v>
      </c>
      <c r="F48" s="7">
        <f>ErgebnisseGesamt!G47</f>
        <v>0</v>
      </c>
      <c r="G48" s="27">
        <f>ErgebnisseGesamt!H47</f>
        <v>133</v>
      </c>
      <c r="H48" s="26">
        <f>ErgebnisseGesamt!I47</f>
        <v>104</v>
      </c>
      <c r="I48" s="7">
        <f>ErgebnisseGesamt!J47</f>
        <v>16</v>
      </c>
      <c r="J48" s="7">
        <f>ErgebnisseGesamt!K47</f>
        <v>7</v>
      </c>
      <c r="K48" s="7">
        <f>ErgebnisseGesamt!L47</f>
        <v>1</v>
      </c>
      <c r="L48" s="27">
        <f>ErgebnisseGesamt!M47</f>
        <v>5</v>
      </c>
      <c r="M48" s="146">
        <f>ErgebnisseGesamt!N47</f>
        <v>9</v>
      </c>
      <c r="N48" s="7">
        <f>ErgebnisseGesamt!O47</f>
        <v>8</v>
      </c>
      <c r="O48" s="7">
        <f>ErgebnisseGesamt!P47</f>
        <v>1</v>
      </c>
      <c r="P48" s="7">
        <f>ErgebnisseGesamt!Q47</f>
        <v>0</v>
      </c>
      <c r="Q48" s="7">
        <f>ErgebnisseGesamt!R47</f>
        <v>0</v>
      </c>
      <c r="R48" s="27">
        <f>ErgebnisseGesamt!S47</f>
        <v>0</v>
      </c>
      <c r="S48" s="34" t="str">
        <f>ErgebnisseGesamt!T47</f>
        <v xml:space="preserve">   </v>
      </c>
      <c r="T48" s="36" t="str">
        <f>IF(ISNUMBER(ErgebnisseGesamt!U47),ErgebnisseGesamt!U47,"")</f>
        <v/>
      </c>
      <c r="U48" s="8" t="str">
        <f>IF(ISNUMBER(ErgebnisseGesamt!V47),ErgebnisseGesamt!V47,"")</f>
        <v/>
      </c>
      <c r="V48" s="8" t="str">
        <f>IF(ISNUMBER(ErgebnisseGesamt!W47),ErgebnisseGesamt!W47,"")</f>
        <v/>
      </c>
      <c r="W48" s="8" t="str">
        <f>IF(ISNUMBER(ErgebnisseGesamt!X47),ErgebnisseGesamt!X47,"")</f>
        <v/>
      </c>
      <c r="X48" s="9" t="str">
        <f>IF(ISNUMBER(ErgebnisseGesamt!Y47),ErgebnisseGesamt!Y47,"")</f>
        <v/>
      </c>
    </row>
    <row r="49" spans="1:24" ht="12.75" customHeight="1" x14ac:dyDescent="0.2">
      <c r="A49" s="10" t="str">
        <f>ErgebnisseGesamt!A48</f>
        <v xml:space="preserve">40444     </v>
      </c>
      <c r="B49" s="21" t="str">
        <f>ErgebnisseGesamt!B48</f>
        <v>Treubach</v>
      </c>
      <c r="C49" s="26">
        <f>ErgebnisseGesamt!C48</f>
        <v>203</v>
      </c>
      <c r="D49" s="27">
        <f>ErgebnisseGesamt!D48</f>
        <v>31</v>
      </c>
      <c r="E49" s="26">
        <f>ErgebnisseGesamt!E48</f>
        <v>109</v>
      </c>
      <c r="F49" s="7">
        <f>ErgebnisseGesamt!G48</f>
        <v>3</v>
      </c>
      <c r="G49" s="27">
        <f>ErgebnisseGesamt!H48</f>
        <v>106</v>
      </c>
      <c r="H49" s="26">
        <f>ErgebnisseGesamt!I48</f>
        <v>65</v>
      </c>
      <c r="I49" s="7">
        <f>ErgebnisseGesamt!J48</f>
        <v>21</v>
      </c>
      <c r="J49" s="7">
        <f>ErgebnisseGesamt!K48</f>
        <v>16</v>
      </c>
      <c r="K49" s="7">
        <f>ErgebnisseGesamt!L48</f>
        <v>2</v>
      </c>
      <c r="L49" s="27">
        <f>ErgebnisseGesamt!M48</f>
        <v>2</v>
      </c>
      <c r="M49" s="146">
        <f>ErgebnisseGesamt!N48</f>
        <v>7</v>
      </c>
      <c r="N49" s="7">
        <f>ErgebnisseGesamt!O48</f>
        <v>5</v>
      </c>
      <c r="O49" s="7">
        <f>ErgebnisseGesamt!P48</f>
        <v>1</v>
      </c>
      <c r="P49" s="7">
        <f>ErgebnisseGesamt!Q48</f>
        <v>1</v>
      </c>
      <c r="Q49" s="7">
        <f>ErgebnisseGesamt!R48</f>
        <v>0</v>
      </c>
      <c r="R49" s="27">
        <f>ErgebnisseGesamt!S48</f>
        <v>0</v>
      </c>
      <c r="S49" s="34" t="str">
        <f>ErgebnisseGesamt!T48</f>
        <v xml:space="preserve">   </v>
      </c>
      <c r="T49" s="36" t="str">
        <f>IF(ISNUMBER(ErgebnisseGesamt!U48),ErgebnisseGesamt!U48,"")</f>
        <v/>
      </c>
      <c r="U49" s="8" t="str">
        <f>IF(ISNUMBER(ErgebnisseGesamt!V48),ErgebnisseGesamt!V48,"")</f>
        <v/>
      </c>
      <c r="V49" s="8" t="str">
        <f>IF(ISNUMBER(ErgebnisseGesamt!W48),ErgebnisseGesamt!W48,"")</f>
        <v/>
      </c>
      <c r="W49" s="8" t="str">
        <f>IF(ISNUMBER(ErgebnisseGesamt!X48),ErgebnisseGesamt!X48,"")</f>
        <v/>
      </c>
      <c r="X49" s="9" t="str">
        <f>IF(ISNUMBER(ErgebnisseGesamt!Y48),ErgebnisseGesamt!Y48,"")</f>
        <v/>
      </c>
    </row>
    <row r="50" spans="1:24" ht="12.75" customHeight="1" x14ac:dyDescent="0.2">
      <c r="A50" s="10" t="str">
        <f>ErgebnisseGesamt!A49</f>
        <v xml:space="preserve">40446     </v>
      </c>
      <c r="B50" s="21" t="str">
        <f>ErgebnisseGesamt!B49</f>
        <v>Weng im Innkreis</v>
      </c>
      <c r="C50" s="26">
        <f>ErgebnisseGesamt!C49</f>
        <v>260</v>
      </c>
      <c r="D50" s="27">
        <f>ErgebnisseGesamt!D49</f>
        <v>41</v>
      </c>
      <c r="E50" s="26">
        <f>ErgebnisseGesamt!E49</f>
        <v>149</v>
      </c>
      <c r="F50" s="7">
        <f>ErgebnisseGesamt!G49</f>
        <v>0</v>
      </c>
      <c r="G50" s="27">
        <f>ErgebnisseGesamt!H49</f>
        <v>149</v>
      </c>
      <c r="H50" s="26">
        <f>ErgebnisseGesamt!I49</f>
        <v>80</v>
      </c>
      <c r="I50" s="7">
        <f>ErgebnisseGesamt!J49</f>
        <v>61</v>
      </c>
      <c r="J50" s="7">
        <f>ErgebnisseGesamt!K49</f>
        <v>2</v>
      </c>
      <c r="K50" s="7">
        <f>ErgebnisseGesamt!L49</f>
        <v>3</v>
      </c>
      <c r="L50" s="27">
        <f>ErgebnisseGesamt!M49</f>
        <v>3</v>
      </c>
      <c r="M50" s="146">
        <f>ErgebnisseGesamt!N49</f>
        <v>7</v>
      </c>
      <c r="N50" s="7">
        <f>ErgebnisseGesamt!O49</f>
        <v>4</v>
      </c>
      <c r="O50" s="7">
        <f>ErgebnisseGesamt!P49</f>
        <v>3</v>
      </c>
      <c r="P50" s="7">
        <f>ErgebnisseGesamt!Q49</f>
        <v>0</v>
      </c>
      <c r="Q50" s="7">
        <f>ErgebnisseGesamt!R49</f>
        <v>0</v>
      </c>
      <c r="R50" s="27">
        <f>ErgebnisseGesamt!S49</f>
        <v>0</v>
      </c>
      <c r="S50" s="34" t="str">
        <f>ErgebnisseGesamt!T49</f>
        <v xml:space="preserve">   </v>
      </c>
      <c r="T50" s="36" t="str">
        <f>IF(ISNUMBER(ErgebnisseGesamt!U49),ErgebnisseGesamt!U49,"")</f>
        <v/>
      </c>
      <c r="U50" s="8" t="str">
        <f>IF(ISNUMBER(ErgebnisseGesamt!V49),ErgebnisseGesamt!V49,"")</f>
        <v/>
      </c>
      <c r="V50" s="8" t="str">
        <f>IF(ISNUMBER(ErgebnisseGesamt!W49),ErgebnisseGesamt!W49,"")</f>
        <v/>
      </c>
      <c r="W50" s="8" t="str">
        <f>IF(ISNUMBER(ErgebnisseGesamt!X49),ErgebnisseGesamt!X49,"")</f>
        <v/>
      </c>
      <c r="X50" s="9" t="str">
        <f>IF(ISNUMBER(ErgebnisseGesamt!Y49),ErgebnisseGesamt!Y49,"")</f>
        <v/>
      </c>
    </row>
    <row r="51" spans="1:24" ht="12.75" customHeight="1" x14ac:dyDescent="0.2">
      <c r="A51" s="87" t="str">
        <f>ErgebnisseGesamt!A4</f>
        <v xml:space="preserve">404       </v>
      </c>
      <c r="B51" s="107" t="str">
        <f>ErgebnisseGesamt!B4</f>
        <v>Bezirk Braunau</v>
      </c>
      <c r="C51" s="100">
        <f>ErgebnisseGesamt!C4</f>
        <v>12494</v>
      </c>
      <c r="D51" s="110">
        <f>ErgebnisseGesamt!D4</f>
        <v>1202</v>
      </c>
      <c r="E51" s="100">
        <f>ErgebnisseGesamt!E4</f>
        <v>5228</v>
      </c>
      <c r="F51" s="111">
        <f>ErgebnisseGesamt!G4</f>
        <v>54</v>
      </c>
      <c r="G51" s="110">
        <f>ErgebnisseGesamt!H4</f>
        <v>5174</v>
      </c>
      <c r="H51" s="100">
        <f>ErgebnisseGesamt!I4</f>
        <v>3455</v>
      </c>
      <c r="I51" s="111">
        <f>ErgebnisseGesamt!J4</f>
        <v>844</v>
      </c>
      <c r="J51" s="112">
        <f>ErgebnisseGesamt!K4</f>
        <v>417</v>
      </c>
      <c r="K51" s="111">
        <f>ErgebnisseGesamt!L4</f>
        <v>149</v>
      </c>
      <c r="L51" s="110">
        <f>ErgebnisseGesamt!M4</f>
        <v>309</v>
      </c>
      <c r="M51" s="122">
        <f>ErgebnisseGesamt!N4</f>
        <v>337</v>
      </c>
      <c r="N51" s="43">
        <f>ErgebnisseGesamt!O4</f>
        <v>269</v>
      </c>
      <c r="O51" s="43">
        <f>ErgebnisseGesamt!P4</f>
        <v>50</v>
      </c>
      <c r="P51" s="43">
        <f>ErgebnisseGesamt!Q4</f>
        <v>12</v>
      </c>
      <c r="Q51" s="43">
        <f>ErgebnisseGesamt!R4</f>
        <v>0</v>
      </c>
      <c r="R51" s="123">
        <f>ErgebnisseGesamt!S4</f>
        <v>5</v>
      </c>
      <c r="S51" s="108" t="str">
        <f>ErgebnisseGesamt!T4</f>
        <v>Los</v>
      </c>
      <c r="T51" s="102">
        <f>IF(ISNUMBER(ErgebnisseGesamt!U4),ErgebnisseGesamt!U4,"")</f>
        <v>0</v>
      </c>
      <c r="U51" s="88" t="str">
        <f>IF(ISNUMBER(ErgebnisseGesamt!V4),ErgebnisseGesamt!V4,"")</f>
        <v/>
      </c>
      <c r="V51" s="88">
        <f>IF(ISNUMBER(ErgebnisseGesamt!W4),ErgebnisseGesamt!W4,"")</f>
        <v>1</v>
      </c>
      <c r="W51" s="88" t="str">
        <f>IF(ISNUMBER(ErgebnisseGesamt!X4),ErgebnisseGesamt!X4,"")</f>
        <v/>
      </c>
      <c r="X51" s="101" t="str">
        <f>IF(ISNUMBER(ErgebnisseGesamt!Y4),ErgebnisseGesamt!Y4,"")</f>
        <v/>
      </c>
    </row>
    <row r="52" spans="1:24" ht="12.75" customHeight="1" x14ac:dyDescent="0.2">
      <c r="A52" s="37"/>
      <c r="B52" s="38"/>
      <c r="C52" s="39"/>
      <c r="D52" s="39"/>
      <c r="E52" s="39"/>
      <c r="F52" s="39"/>
      <c r="G52" s="39"/>
      <c r="H52" s="39"/>
      <c r="I52" s="40"/>
      <c r="J52" s="41"/>
      <c r="L52" s="156" t="s">
        <v>9</v>
      </c>
      <c r="M52" s="147">
        <f>ErgebnisseGesamt!N4</f>
        <v>337</v>
      </c>
      <c r="N52" s="148">
        <f>ErgebnisseGesamt!Z4</f>
        <v>269</v>
      </c>
      <c r="O52" s="148">
        <f>ErgebnisseGesamt!AA4</f>
        <v>50</v>
      </c>
      <c r="P52" s="148">
        <f>ErgebnisseGesamt!AB4</f>
        <v>13</v>
      </c>
      <c r="Q52" s="148">
        <f>ErgebnisseGesamt!AC4</f>
        <v>0</v>
      </c>
      <c r="R52" s="149">
        <f>ErgebnisseGesamt!AD4</f>
        <v>5</v>
      </c>
      <c r="S52" s="39"/>
      <c r="T52" s="39"/>
      <c r="U52" s="39"/>
      <c r="V52" s="39"/>
      <c r="W52" s="39"/>
      <c r="X52" s="42"/>
    </row>
    <row r="53" spans="1:24" x14ac:dyDescent="0.2">
      <c r="A53" s="126"/>
      <c r="B53" s="44"/>
      <c r="C53" s="45"/>
      <c r="D53" s="45"/>
      <c r="E53" s="45"/>
      <c r="F53" s="45"/>
      <c r="G53" s="45"/>
      <c r="H53" s="46"/>
      <c r="I53" s="47"/>
      <c r="J53" s="47"/>
      <c r="K53" s="47"/>
      <c r="L53" s="47"/>
      <c r="M53" s="48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9"/>
    </row>
    <row r="54" spans="1:24" x14ac:dyDescent="0.2">
      <c r="A54" s="129"/>
      <c r="B54" s="53" t="s">
        <v>10</v>
      </c>
      <c r="C54" s="54"/>
      <c r="D54" s="55" t="s">
        <v>11</v>
      </c>
      <c r="E54" s="56" t="s">
        <v>12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50"/>
    </row>
    <row r="55" spans="1:24" x14ac:dyDescent="0.2">
      <c r="A55" s="57">
        <f>ErgebnisseGesamt!BB4</f>
        <v>45</v>
      </c>
      <c r="B55" s="58" t="s">
        <v>13</v>
      </c>
      <c r="C55" s="59" t="s">
        <v>14</v>
      </c>
      <c r="D55" s="60">
        <f>ErgebnisseGesamt!BC4</f>
        <v>45</v>
      </c>
      <c r="E55" s="61">
        <f>ErgebnisseGesamt!BD4</f>
        <v>100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50"/>
    </row>
    <row r="56" spans="1:24" x14ac:dyDescent="0.2">
      <c r="A56" s="62">
        <f>ErgebnisseGesamt!BE4</f>
        <v>12494</v>
      </c>
      <c r="B56" s="63" t="s">
        <v>15</v>
      </c>
      <c r="C56" s="64" t="s">
        <v>14</v>
      </c>
      <c r="D56" s="65">
        <f>ErgebnisseGesamt!C4</f>
        <v>12494</v>
      </c>
      <c r="E56" s="66">
        <f>ErgebnisseGesamt!BF4</f>
        <v>100</v>
      </c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2"/>
    </row>
  </sheetData>
  <mergeCells count="3">
    <mergeCell ref="M4:X4"/>
    <mergeCell ref="M5:R5"/>
    <mergeCell ref="T5:X5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55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18" width="6.42578125" customWidth="1"/>
  </cols>
  <sheetData>
    <row r="1" spans="1:18" x14ac:dyDescent="0.2">
      <c r="A1" s="144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18" x14ac:dyDescent="0.2">
      <c r="A2" s="144" t="str">
        <f ca="1">ErgebnisseGesamt!B4&amp;" - " &amp; RIGHT(CELL("dateiname",A1),LEN(CELL("dateiname",A1))-SEARCH("]",CELL("dateiname",A1)))</f>
        <v>Bezirk Braunau - Stimmanteile und Veränderung</v>
      </c>
    </row>
    <row r="4" spans="1:18" s="109" customFormat="1" ht="12.75" customHeight="1" x14ac:dyDescent="0.2">
      <c r="A4" s="124"/>
      <c r="B4" s="125"/>
      <c r="C4" s="157" t="str">
        <f>"Landwirtschaftskammerwahl "&amp;YEAR(ErgebnisseGesamt!CG4)&amp;" - Stimmanteile"</f>
        <v>Landwirtschaftskammerwahl 2021 - Stimmanteile</v>
      </c>
      <c r="D4" s="158"/>
      <c r="E4" s="158"/>
      <c r="F4" s="158"/>
      <c r="G4" s="158"/>
      <c r="H4" s="158"/>
      <c r="I4" s="158"/>
      <c r="J4" s="159"/>
      <c r="K4" s="157" t="str">
        <f>"Zu-/Abnahme gegenüber Landwirtschaftskammerwahl " &amp; YEAR(ErgebnisseGesamt!CG4)-6</f>
        <v>Zu-/Abnahme gegenüber Landwirtschaftskammerwahl 2015</v>
      </c>
      <c r="L4" s="158"/>
      <c r="M4" s="158"/>
      <c r="N4" s="158"/>
      <c r="O4" s="158"/>
      <c r="P4" s="158"/>
      <c r="Q4" s="158"/>
      <c r="R4" s="159"/>
    </row>
    <row r="5" spans="1:18" ht="24.75" customHeight="1" x14ac:dyDescent="0.2">
      <c r="A5" s="74" t="s">
        <v>0</v>
      </c>
      <c r="B5" s="75" t="s">
        <v>16</v>
      </c>
      <c r="C5" s="28" t="s">
        <v>17</v>
      </c>
      <c r="D5" s="16" t="s">
        <v>2</v>
      </c>
      <c r="E5" s="29" t="s">
        <v>3</v>
      </c>
      <c r="F5" s="30" t="s">
        <v>46</v>
      </c>
      <c r="G5" s="17" t="s">
        <v>45</v>
      </c>
      <c r="H5" s="17" t="s">
        <v>4</v>
      </c>
      <c r="I5" s="17" t="s">
        <v>5</v>
      </c>
      <c r="J5" s="31" t="s">
        <v>6</v>
      </c>
      <c r="K5" s="28" t="s">
        <v>17</v>
      </c>
      <c r="L5" s="16" t="s">
        <v>2</v>
      </c>
      <c r="M5" s="29" t="s">
        <v>3</v>
      </c>
      <c r="N5" s="30" t="s">
        <v>46</v>
      </c>
      <c r="O5" s="17" t="s">
        <v>45</v>
      </c>
      <c r="P5" s="17" t="s">
        <v>4</v>
      </c>
      <c r="Q5" s="17" t="s">
        <v>5</v>
      </c>
      <c r="R5" s="31" t="s">
        <v>6</v>
      </c>
    </row>
    <row r="6" spans="1:18" ht="12.75" customHeight="1" x14ac:dyDescent="0.2">
      <c r="A6" s="70" t="str">
        <f>ErgebnisseGesamt!A5</f>
        <v xml:space="preserve">40401     </v>
      </c>
      <c r="B6" s="20" t="str">
        <f>ErgebnisseGesamt!B5</f>
        <v>Altheim</v>
      </c>
      <c r="C6" s="113">
        <f>ErgebnisseGesamt!AE5</f>
        <v>54.9</v>
      </c>
      <c r="D6" s="114">
        <f>ErgebnisseGesamt!AG5</f>
        <v>0.6</v>
      </c>
      <c r="E6" s="115">
        <f>ErgebnisseGesamt!AH5</f>
        <v>99.4</v>
      </c>
      <c r="F6" s="113">
        <f>ErgebnisseGesamt!AI5</f>
        <v>66.47</v>
      </c>
      <c r="G6" s="114">
        <f>ErgebnisseGesamt!AJ5</f>
        <v>15.57</v>
      </c>
      <c r="H6" s="114">
        <f>ErgebnisseGesamt!AK5</f>
        <v>8.98</v>
      </c>
      <c r="I6" s="114">
        <f>ErgebnisseGesamt!AL5</f>
        <v>4.1900000000000004</v>
      </c>
      <c r="J6" s="115">
        <f>ErgebnisseGesamt!AM5</f>
        <v>4.79</v>
      </c>
      <c r="K6" s="113">
        <f>ErgebnisseGesamt!AN5</f>
        <v>-7.64</v>
      </c>
      <c r="L6" s="114">
        <f>ErgebnisseGesamt!AP5</f>
        <v>-0.89</v>
      </c>
      <c r="M6" s="115">
        <f>ErgebnisseGesamt!AQ5</f>
        <v>0.89</v>
      </c>
      <c r="N6" s="113">
        <f>ErgebnisseGesamt!AR5</f>
        <v>11.69</v>
      </c>
      <c r="O6" s="114">
        <f>ErgebnisseGesamt!AS5</f>
        <v>8.0299999999999994</v>
      </c>
      <c r="P6" s="114">
        <f>ErgebnisseGesamt!AT5</f>
        <v>-16.14</v>
      </c>
      <c r="Q6" s="114">
        <f>ErgebnisseGesamt!AU5</f>
        <v>-0.83</v>
      </c>
      <c r="R6" s="115">
        <f>ErgebnisseGesamt!AV5</f>
        <v>-2.75</v>
      </c>
    </row>
    <row r="7" spans="1:18" ht="12.75" customHeight="1" x14ac:dyDescent="0.2">
      <c r="A7" s="10" t="str">
        <f>ErgebnisseGesamt!A6</f>
        <v xml:space="preserve">40402     </v>
      </c>
      <c r="B7" s="21" t="str">
        <f>ErgebnisseGesamt!B6</f>
        <v>Aspach</v>
      </c>
      <c r="C7" s="116">
        <f>ErgebnisseGesamt!AE6</f>
        <v>52.16</v>
      </c>
      <c r="D7" s="117">
        <f>ErgebnisseGesamt!AG6</f>
        <v>1.31</v>
      </c>
      <c r="E7" s="118">
        <f>ErgebnisseGesamt!AH6</f>
        <v>98.69</v>
      </c>
      <c r="F7" s="116">
        <f>ErgebnisseGesamt!AI6</f>
        <v>67.260000000000005</v>
      </c>
      <c r="G7" s="117">
        <f>ErgebnisseGesamt!AJ6</f>
        <v>17.260000000000002</v>
      </c>
      <c r="H7" s="117">
        <f>ErgebnisseGesamt!AK6</f>
        <v>3.1</v>
      </c>
      <c r="I7" s="117">
        <f>ErgebnisseGesamt!AL6</f>
        <v>7.08</v>
      </c>
      <c r="J7" s="118">
        <f>ErgebnisseGesamt!AM6</f>
        <v>5.31</v>
      </c>
      <c r="K7" s="116">
        <f>ErgebnisseGesamt!AN6</f>
        <v>-4.13</v>
      </c>
      <c r="L7" s="117">
        <f>ErgebnisseGesamt!AP6</f>
        <v>-1.34</v>
      </c>
      <c r="M7" s="118">
        <f>ErgebnisseGesamt!AQ6</f>
        <v>1.34</v>
      </c>
      <c r="N7" s="116">
        <f>ErgebnisseGesamt!AR6</f>
        <v>-4.34</v>
      </c>
      <c r="O7" s="117">
        <f>ErgebnisseGesamt!AS6</f>
        <v>5.97</v>
      </c>
      <c r="P7" s="117">
        <f>ErgebnisseGesamt!AT6</f>
        <v>-3.52</v>
      </c>
      <c r="Q7" s="117">
        <f>ErgebnisseGesamt!AU6</f>
        <v>2.41</v>
      </c>
      <c r="R7" s="118">
        <f>ErgebnisseGesamt!AV6</f>
        <v>-0.53</v>
      </c>
    </row>
    <row r="8" spans="1:18" ht="12.75" customHeight="1" x14ac:dyDescent="0.2">
      <c r="A8" s="10" t="str">
        <f>ErgebnisseGesamt!A7</f>
        <v xml:space="preserve">40403     </v>
      </c>
      <c r="B8" s="21" t="str">
        <f>ErgebnisseGesamt!B7</f>
        <v>Auerbach</v>
      </c>
      <c r="C8" s="116">
        <f>ErgebnisseGesamt!AE7</f>
        <v>51.91</v>
      </c>
      <c r="D8" s="117">
        <f>ErgebnisseGesamt!AG7</f>
        <v>0</v>
      </c>
      <c r="E8" s="118">
        <f>ErgebnisseGesamt!AH7</f>
        <v>100</v>
      </c>
      <c r="F8" s="116">
        <f>ErgebnisseGesamt!AI7</f>
        <v>76.47</v>
      </c>
      <c r="G8" s="117">
        <f>ErgebnisseGesamt!AJ7</f>
        <v>5.88</v>
      </c>
      <c r="H8" s="117">
        <f>ErgebnisseGesamt!AK7</f>
        <v>14.71</v>
      </c>
      <c r="I8" s="117">
        <f>ErgebnisseGesamt!AL7</f>
        <v>1.47</v>
      </c>
      <c r="J8" s="118">
        <f>ErgebnisseGesamt!AM7</f>
        <v>1.47</v>
      </c>
      <c r="K8" s="116">
        <f>ErgebnisseGesamt!AN7</f>
        <v>-5.03</v>
      </c>
      <c r="L8" s="117">
        <f>ErgebnisseGesamt!AP7</f>
        <v>-2.56</v>
      </c>
      <c r="M8" s="118">
        <f>ErgebnisseGesamt!AQ7</f>
        <v>2.56</v>
      </c>
      <c r="N8" s="116">
        <f>ErgebnisseGesamt!AR7</f>
        <v>-7.74</v>
      </c>
      <c r="O8" s="117">
        <f>ErgebnisseGesamt!AS7</f>
        <v>4.57</v>
      </c>
      <c r="P8" s="117">
        <f>ErgebnisseGesamt!AT7</f>
        <v>1.55</v>
      </c>
      <c r="Q8" s="117">
        <f>ErgebnisseGesamt!AU7</f>
        <v>0.15</v>
      </c>
      <c r="R8" s="118">
        <f>ErgebnisseGesamt!AV7</f>
        <v>1.47</v>
      </c>
    </row>
    <row r="9" spans="1:18" ht="12.75" customHeight="1" x14ac:dyDescent="0.2">
      <c r="A9" s="10" t="str">
        <f>ErgebnisseGesamt!A8</f>
        <v xml:space="preserve">40404     </v>
      </c>
      <c r="B9" s="21" t="str">
        <f>ErgebnisseGesamt!B8</f>
        <v>Braunau am Inn</v>
      </c>
      <c r="C9" s="116">
        <f>ErgebnisseGesamt!AE8</f>
        <v>31.29</v>
      </c>
      <c r="D9" s="117">
        <f>ErgebnisseGesamt!AG8</f>
        <v>0</v>
      </c>
      <c r="E9" s="118">
        <f>ErgebnisseGesamt!AH8</f>
        <v>100</v>
      </c>
      <c r="F9" s="116">
        <f>ErgebnisseGesamt!AI8</f>
        <v>61.96</v>
      </c>
      <c r="G9" s="117">
        <f>ErgebnisseGesamt!AJ8</f>
        <v>14.13</v>
      </c>
      <c r="H9" s="117">
        <f>ErgebnisseGesamt!AK8</f>
        <v>5.43</v>
      </c>
      <c r="I9" s="117">
        <f>ErgebnisseGesamt!AL8</f>
        <v>3.26</v>
      </c>
      <c r="J9" s="118">
        <f>ErgebnisseGesamt!AM8</f>
        <v>15.22</v>
      </c>
      <c r="K9" s="116">
        <f>ErgebnisseGesamt!AN8</f>
        <v>-7.54</v>
      </c>
      <c r="L9" s="117">
        <f>ErgebnisseGesamt!AP8</f>
        <v>0</v>
      </c>
      <c r="M9" s="118">
        <f>ErgebnisseGesamt!AQ8</f>
        <v>0</v>
      </c>
      <c r="N9" s="116">
        <f>ErgebnisseGesamt!AR8</f>
        <v>0.71</v>
      </c>
      <c r="O9" s="117">
        <f>ErgebnisseGesamt!AS8</f>
        <v>9.1300000000000008</v>
      </c>
      <c r="P9" s="117">
        <f>ErgebnisseGesamt!AT8</f>
        <v>-15.19</v>
      </c>
      <c r="Q9" s="117">
        <f>ErgebnisseGesamt!AU8</f>
        <v>2.0099999999999998</v>
      </c>
      <c r="R9" s="118">
        <f>ErgebnisseGesamt!AV8</f>
        <v>3.34</v>
      </c>
    </row>
    <row r="10" spans="1:18" ht="12.75" customHeight="1" x14ac:dyDescent="0.2">
      <c r="A10" s="10" t="str">
        <f>ErgebnisseGesamt!A9</f>
        <v xml:space="preserve">40405     </v>
      </c>
      <c r="B10" s="21" t="str">
        <f>ErgebnisseGesamt!B9</f>
        <v>Burgkirchen</v>
      </c>
      <c r="C10" s="116">
        <f>ErgebnisseGesamt!AE9</f>
        <v>39.35</v>
      </c>
      <c r="D10" s="117">
        <f>ErgebnisseGesamt!AG9</f>
        <v>1.0900000000000001</v>
      </c>
      <c r="E10" s="118">
        <f>ErgebnisseGesamt!AH9</f>
        <v>98.91</v>
      </c>
      <c r="F10" s="116">
        <f>ErgebnisseGesamt!AI9</f>
        <v>75.14</v>
      </c>
      <c r="G10" s="117">
        <f>ErgebnisseGesamt!AJ9</f>
        <v>19.34</v>
      </c>
      <c r="H10" s="117">
        <f>ErgebnisseGesamt!AK9</f>
        <v>1.66</v>
      </c>
      <c r="I10" s="117">
        <f>ErgebnisseGesamt!AL9</f>
        <v>1.1000000000000001</v>
      </c>
      <c r="J10" s="118">
        <f>ErgebnisseGesamt!AM9</f>
        <v>2.76</v>
      </c>
      <c r="K10" s="116">
        <f>ErgebnisseGesamt!AN9</f>
        <v>-4.8600000000000003</v>
      </c>
      <c r="L10" s="117">
        <f>ErgebnisseGesamt!AP9</f>
        <v>-2.1800000000000002</v>
      </c>
      <c r="M10" s="118">
        <f>ErgebnisseGesamt!AQ9</f>
        <v>2.1800000000000002</v>
      </c>
      <c r="N10" s="116">
        <f>ErgebnisseGesamt!AR9</f>
        <v>4.12</v>
      </c>
      <c r="O10" s="117">
        <f>ErgebnisseGesamt!AS9</f>
        <v>-0.95</v>
      </c>
      <c r="P10" s="117">
        <f>ErgebnisseGesamt!AT9</f>
        <v>-3.66</v>
      </c>
      <c r="Q10" s="117">
        <f>ErgebnisseGesamt!AU9</f>
        <v>0.14000000000000001</v>
      </c>
      <c r="R10" s="118">
        <f>ErgebnisseGesamt!AV9</f>
        <v>0.35</v>
      </c>
    </row>
    <row r="11" spans="1:18" ht="12.75" customHeight="1" x14ac:dyDescent="0.2">
      <c r="A11" s="10" t="str">
        <f>ErgebnisseGesamt!A10</f>
        <v xml:space="preserve">40406     </v>
      </c>
      <c r="B11" s="21" t="str">
        <f>ErgebnisseGesamt!B10</f>
        <v>Eggelsberg</v>
      </c>
      <c r="C11" s="116">
        <f>ErgebnisseGesamt!AE10</f>
        <v>61.94</v>
      </c>
      <c r="D11" s="117">
        <f>ErgebnisseGesamt!AG10</f>
        <v>0.45</v>
      </c>
      <c r="E11" s="118">
        <f>ErgebnisseGesamt!AH10</f>
        <v>99.55</v>
      </c>
      <c r="F11" s="116">
        <f>ErgebnisseGesamt!AI10</f>
        <v>55.86</v>
      </c>
      <c r="G11" s="117">
        <f>ErgebnisseGesamt!AJ10</f>
        <v>13.51</v>
      </c>
      <c r="H11" s="117">
        <f>ErgebnisseGesamt!AK10</f>
        <v>22.52</v>
      </c>
      <c r="I11" s="117">
        <f>ErgebnisseGesamt!AL10</f>
        <v>4.5</v>
      </c>
      <c r="J11" s="118">
        <f>ErgebnisseGesamt!AM10</f>
        <v>3.6</v>
      </c>
      <c r="K11" s="116">
        <f>ErgebnisseGesamt!AN10</f>
        <v>10.199999999999999</v>
      </c>
      <c r="L11" s="117">
        <f>ErgebnisseGesamt!AP10</f>
        <v>-0.59</v>
      </c>
      <c r="M11" s="118">
        <f>ErgebnisseGesamt!AQ10</f>
        <v>0.59</v>
      </c>
      <c r="N11" s="116">
        <f>ErgebnisseGesamt!AR10</f>
        <v>14.49</v>
      </c>
      <c r="O11" s="117">
        <f>ErgebnisseGesamt!AS10</f>
        <v>2</v>
      </c>
      <c r="P11" s="117">
        <f>ErgebnisseGesamt!AT10</f>
        <v>-11.51</v>
      </c>
      <c r="Q11" s="117">
        <f>ErgebnisseGesamt!AU10</f>
        <v>-3.35</v>
      </c>
      <c r="R11" s="118">
        <f>ErgebnisseGesamt!AV10</f>
        <v>-1.63</v>
      </c>
    </row>
    <row r="12" spans="1:18" ht="12.75" customHeight="1" x14ac:dyDescent="0.2">
      <c r="A12" s="10" t="str">
        <f>ErgebnisseGesamt!A11</f>
        <v xml:space="preserve">40407     </v>
      </c>
      <c r="B12" s="21" t="str">
        <f>ErgebnisseGesamt!B11</f>
        <v>Feldkirchen bei Mattighofen</v>
      </c>
      <c r="C12" s="116">
        <f>ErgebnisseGesamt!AE11</f>
        <v>40.94</v>
      </c>
      <c r="D12" s="117">
        <f>ErgebnisseGesamt!AG11</f>
        <v>2.4900000000000002</v>
      </c>
      <c r="E12" s="118">
        <f>ErgebnisseGesamt!AH11</f>
        <v>97.51</v>
      </c>
      <c r="F12" s="116">
        <f>ErgebnisseGesamt!AI11</f>
        <v>51.02</v>
      </c>
      <c r="G12" s="117">
        <f>ErgebnisseGesamt!AJ11</f>
        <v>18.88</v>
      </c>
      <c r="H12" s="117">
        <f>ErgebnisseGesamt!AK11</f>
        <v>25</v>
      </c>
      <c r="I12" s="117">
        <f>ErgebnisseGesamt!AL11</f>
        <v>2.04</v>
      </c>
      <c r="J12" s="118">
        <f>ErgebnisseGesamt!AM11</f>
        <v>3.06</v>
      </c>
      <c r="K12" s="116">
        <f>ErgebnisseGesamt!AN11</f>
        <v>-2.4300000000000002</v>
      </c>
      <c r="L12" s="117">
        <f>ErgebnisseGesamt!AP11</f>
        <v>1.61</v>
      </c>
      <c r="M12" s="118">
        <f>ErgebnisseGesamt!AQ11</f>
        <v>-1.61</v>
      </c>
      <c r="N12" s="116">
        <f>ErgebnisseGesamt!AR11</f>
        <v>-0.96</v>
      </c>
      <c r="O12" s="117">
        <f>ErgebnisseGesamt!AS11</f>
        <v>12.27</v>
      </c>
      <c r="P12" s="117">
        <f>ErgebnisseGesamt!AT11</f>
        <v>-8.92</v>
      </c>
      <c r="Q12" s="117">
        <f>ErgebnisseGesamt!AU11</f>
        <v>-2.36</v>
      </c>
      <c r="R12" s="118">
        <f>ErgebnisseGesamt!AV11</f>
        <v>-0.02</v>
      </c>
    </row>
    <row r="13" spans="1:18" ht="12.75" customHeight="1" x14ac:dyDescent="0.2">
      <c r="A13" s="10" t="str">
        <f>ErgebnisseGesamt!A12</f>
        <v xml:space="preserve">40408     </v>
      </c>
      <c r="B13" s="21" t="str">
        <f>ErgebnisseGesamt!B12</f>
        <v>Franking</v>
      </c>
      <c r="C13" s="116">
        <f>ErgebnisseGesamt!AE12</f>
        <v>40</v>
      </c>
      <c r="D13" s="117">
        <f>ErgebnisseGesamt!AG12</f>
        <v>6.06</v>
      </c>
      <c r="E13" s="118">
        <f>ErgebnisseGesamt!AH12</f>
        <v>93.94</v>
      </c>
      <c r="F13" s="116">
        <f>ErgebnisseGesamt!AI12</f>
        <v>70.97</v>
      </c>
      <c r="G13" s="117">
        <f>ErgebnisseGesamt!AJ12</f>
        <v>11.29</v>
      </c>
      <c r="H13" s="117">
        <f>ErgebnisseGesamt!AK12</f>
        <v>16.13</v>
      </c>
      <c r="I13" s="117">
        <f>ErgebnisseGesamt!AL12</f>
        <v>1.61</v>
      </c>
      <c r="J13" s="118">
        <f>ErgebnisseGesamt!AM12</f>
        <v>0</v>
      </c>
      <c r="K13" s="116">
        <f>ErgebnisseGesamt!AN12</f>
        <v>-9.7100000000000009</v>
      </c>
      <c r="L13" s="117">
        <f>ErgebnisseGesamt!AP12</f>
        <v>6.06</v>
      </c>
      <c r="M13" s="118">
        <f>ErgebnisseGesamt!AQ12</f>
        <v>-6.06</v>
      </c>
      <c r="N13" s="116">
        <f>ErgebnisseGesamt!AR12</f>
        <v>-6.04</v>
      </c>
      <c r="O13" s="117">
        <f>ErgebnisseGesamt!AS12</f>
        <v>3.24</v>
      </c>
      <c r="P13" s="117">
        <f>ErgebnisseGesamt!AT12</f>
        <v>5.78</v>
      </c>
      <c r="Q13" s="117">
        <f>ErgebnisseGesamt!AU12</f>
        <v>0.46</v>
      </c>
      <c r="R13" s="118">
        <f>ErgebnisseGesamt!AV12</f>
        <v>-3.45</v>
      </c>
    </row>
    <row r="14" spans="1:18" ht="12.75" customHeight="1" x14ac:dyDescent="0.2">
      <c r="A14" s="10" t="str">
        <f>ErgebnisseGesamt!A13</f>
        <v xml:space="preserve">40409     </v>
      </c>
      <c r="B14" s="21" t="str">
        <f>ErgebnisseGesamt!B13</f>
        <v>Geretsberg</v>
      </c>
      <c r="C14" s="116">
        <f>ErgebnisseGesamt!AE13</f>
        <v>37.090000000000003</v>
      </c>
      <c r="D14" s="117">
        <f>ErgebnisseGesamt!AG13</f>
        <v>0</v>
      </c>
      <c r="E14" s="118">
        <f>ErgebnisseGesamt!AH13</f>
        <v>100</v>
      </c>
      <c r="F14" s="116">
        <f>ErgebnisseGesamt!AI13</f>
        <v>68.63</v>
      </c>
      <c r="G14" s="117">
        <f>ErgebnisseGesamt!AJ13</f>
        <v>13.73</v>
      </c>
      <c r="H14" s="117">
        <f>ErgebnisseGesamt!AK13</f>
        <v>4.9000000000000004</v>
      </c>
      <c r="I14" s="117">
        <f>ErgebnisseGesamt!AL13</f>
        <v>3.92</v>
      </c>
      <c r="J14" s="118">
        <f>ErgebnisseGesamt!AM13</f>
        <v>8.82</v>
      </c>
      <c r="K14" s="116">
        <f>ErgebnisseGesamt!AN13</f>
        <v>-10.83</v>
      </c>
      <c r="L14" s="117">
        <f>ErgebnisseGesamt!AP13</f>
        <v>-4.3499999999999996</v>
      </c>
      <c r="M14" s="118">
        <f>ErgebnisseGesamt!AQ13</f>
        <v>4.3499999999999996</v>
      </c>
      <c r="N14" s="116">
        <f>ErgebnisseGesamt!AR13</f>
        <v>-4.0999999999999996</v>
      </c>
      <c r="O14" s="117">
        <f>ErgebnisseGesamt!AS13</f>
        <v>3.88</v>
      </c>
      <c r="P14" s="117">
        <f>ErgebnisseGesamt!AT13</f>
        <v>-5.7</v>
      </c>
      <c r="Q14" s="117">
        <f>ErgebnisseGesamt!AU13</f>
        <v>3.16</v>
      </c>
      <c r="R14" s="118">
        <f>ErgebnisseGesamt!AV13</f>
        <v>2.76</v>
      </c>
    </row>
    <row r="15" spans="1:18" ht="12.75" customHeight="1" x14ac:dyDescent="0.2">
      <c r="A15" s="10" t="str">
        <f>ErgebnisseGesamt!A14</f>
        <v xml:space="preserve">40410     </v>
      </c>
      <c r="B15" s="21" t="str">
        <f>ErgebnisseGesamt!B14</f>
        <v>Gilgenberg am Weilhart</v>
      </c>
      <c r="C15" s="116">
        <f>ErgebnisseGesamt!AE14</f>
        <v>50.74</v>
      </c>
      <c r="D15" s="117">
        <f>ErgebnisseGesamt!AG14</f>
        <v>1.1599999999999999</v>
      </c>
      <c r="E15" s="118">
        <f>ErgebnisseGesamt!AH14</f>
        <v>98.84</v>
      </c>
      <c r="F15" s="116">
        <f>ErgebnisseGesamt!AI14</f>
        <v>68.819999999999993</v>
      </c>
      <c r="G15" s="117">
        <f>ErgebnisseGesamt!AJ14</f>
        <v>12.94</v>
      </c>
      <c r="H15" s="117">
        <f>ErgebnisseGesamt!AK14</f>
        <v>11.18</v>
      </c>
      <c r="I15" s="117">
        <f>ErgebnisseGesamt!AL14</f>
        <v>1.76</v>
      </c>
      <c r="J15" s="118">
        <f>ErgebnisseGesamt!AM14</f>
        <v>5.29</v>
      </c>
      <c r="K15" s="116">
        <f>ErgebnisseGesamt!AN14</f>
        <v>-5.48</v>
      </c>
      <c r="L15" s="117">
        <f>ErgebnisseGesamt!AP14</f>
        <v>-0.42</v>
      </c>
      <c r="M15" s="118">
        <f>ErgebnisseGesamt!AQ14</f>
        <v>0.42</v>
      </c>
      <c r="N15" s="116">
        <f>ErgebnisseGesamt!AR14</f>
        <v>2.5099999999999998</v>
      </c>
      <c r="O15" s="117">
        <f>ErgebnisseGesamt!AS14</f>
        <v>0.64</v>
      </c>
      <c r="P15" s="117">
        <f>ErgebnisseGesamt!AT14</f>
        <v>-3.8</v>
      </c>
      <c r="Q15" s="117">
        <f>ErgebnisseGesamt!AU14</f>
        <v>-1.44</v>
      </c>
      <c r="R15" s="118">
        <f>ErgebnisseGesamt!AV14</f>
        <v>2.09</v>
      </c>
    </row>
    <row r="16" spans="1:18" ht="12.75" customHeight="1" x14ac:dyDescent="0.2">
      <c r="A16" s="10" t="str">
        <f>ErgebnisseGesamt!A15</f>
        <v xml:space="preserve">40411     </v>
      </c>
      <c r="B16" s="21" t="str">
        <f>ErgebnisseGesamt!B15</f>
        <v>Haigermoos</v>
      </c>
      <c r="C16" s="116">
        <f>ErgebnisseGesamt!AE15</f>
        <v>43.65</v>
      </c>
      <c r="D16" s="117">
        <f>ErgebnisseGesamt!AG15</f>
        <v>0</v>
      </c>
      <c r="E16" s="118">
        <f>ErgebnisseGesamt!AH15</f>
        <v>100</v>
      </c>
      <c r="F16" s="116">
        <f>ErgebnisseGesamt!AI15</f>
        <v>81.819999999999993</v>
      </c>
      <c r="G16" s="117">
        <f>ErgebnisseGesamt!AJ15</f>
        <v>14.55</v>
      </c>
      <c r="H16" s="117">
        <f>ErgebnisseGesamt!AK15</f>
        <v>3.64</v>
      </c>
      <c r="I16" s="117">
        <f>ErgebnisseGesamt!AL15</f>
        <v>0</v>
      </c>
      <c r="J16" s="118">
        <f>ErgebnisseGesamt!AM15</f>
        <v>0</v>
      </c>
      <c r="K16" s="116">
        <f>ErgebnisseGesamt!AN15</f>
        <v>-2.75</v>
      </c>
      <c r="L16" s="117">
        <f>ErgebnisseGesamt!AP15</f>
        <v>-5.17</v>
      </c>
      <c r="M16" s="118">
        <f>ErgebnisseGesamt!AQ15</f>
        <v>5.17</v>
      </c>
      <c r="N16" s="116">
        <f>ErgebnisseGesamt!AR15</f>
        <v>9.09</v>
      </c>
      <c r="O16" s="117">
        <f>ErgebnisseGesamt!AS15</f>
        <v>0</v>
      </c>
      <c r="P16" s="117">
        <f>ErgebnisseGesamt!AT15</f>
        <v>-3.64</v>
      </c>
      <c r="Q16" s="117">
        <f>ErgebnisseGesamt!AU15</f>
        <v>0</v>
      </c>
      <c r="R16" s="118">
        <f>ErgebnisseGesamt!AV15</f>
        <v>-5.45</v>
      </c>
    </row>
    <row r="17" spans="1:18" ht="12.75" customHeight="1" x14ac:dyDescent="0.2">
      <c r="A17" s="10" t="str">
        <f>ErgebnisseGesamt!A16</f>
        <v xml:space="preserve">40412     </v>
      </c>
      <c r="B17" s="21" t="str">
        <f>ErgebnisseGesamt!B16</f>
        <v>Handenberg</v>
      </c>
      <c r="C17" s="116">
        <f>ErgebnisseGesamt!AE16</f>
        <v>44.61</v>
      </c>
      <c r="D17" s="117">
        <f>ErgebnisseGesamt!AG16</f>
        <v>1.1000000000000001</v>
      </c>
      <c r="E17" s="118">
        <f>ErgebnisseGesamt!AH16</f>
        <v>98.9</v>
      </c>
      <c r="F17" s="116">
        <f>ErgebnisseGesamt!AI16</f>
        <v>65</v>
      </c>
      <c r="G17" s="117">
        <f>ErgebnisseGesamt!AJ16</f>
        <v>18.89</v>
      </c>
      <c r="H17" s="117">
        <f>ErgebnisseGesamt!AK16</f>
        <v>7.78</v>
      </c>
      <c r="I17" s="117">
        <f>ErgebnisseGesamt!AL16</f>
        <v>2.78</v>
      </c>
      <c r="J17" s="118">
        <f>ErgebnisseGesamt!AM16</f>
        <v>5.56</v>
      </c>
      <c r="K17" s="116">
        <f>ErgebnisseGesamt!AN16</f>
        <v>-4.2699999999999996</v>
      </c>
      <c r="L17" s="117">
        <f>ErgebnisseGesamt!AP16</f>
        <v>-0.43</v>
      </c>
      <c r="M17" s="118">
        <f>ErgebnisseGesamt!AQ16</f>
        <v>0.43</v>
      </c>
      <c r="N17" s="116">
        <f>ErgebnisseGesamt!AR16</f>
        <v>1.27</v>
      </c>
      <c r="O17" s="117">
        <f>ErgebnisseGesamt!AS16</f>
        <v>8.01</v>
      </c>
      <c r="P17" s="117">
        <f>ErgebnisseGesamt!AT16</f>
        <v>-7.77</v>
      </c>
      <c r="Q17" s="117">
        <f>ErgebnisseGesamt!AU16</f>
        <v>-0.85</v>
      </c>
      <c r="R17" s="118">
        <f>ErgebnisseGesamt!AV16</f>
        <v>-0.66</v>
      </c>
    </row>
    <row r="18" spans="1:18" ht="12.75" customHeight="1" x14ac:dyDescent="0.2">
      <c r="A18" s="10" t="str">
        <f>ErgebnisseGesamt!A17</f>
        <v xml:space="preserve">40413     </v>
      </c>
      <c r="B18" s="21" t="str">
        <f>ErgebnisseGesamt!B17</f>
        <v>Helpfau-Uttendorf</v>
      </c>
      <c r="C18" s="116">
        <f>ErgebnisseGesamt!AE17</f>
        <v>46.39</v>
      </c>
      <c r="D18" s="117">
        <f>ErgebnisseGesamt!AG17</f>
        <v>0</v>
      </c>
      <c r="E18" s="118">
        <f>ErgebnisseGesamt!AH17</f>
        <v>100</v>
      </c>
      <c r="F18" s="116">
        <f>ErgebnisseGesamt!AI17</f>
        <v>65.8</v>
      </c>
      <c r="G18" s="117">
        <f>ErgebnisseGesamt!AJ17</f>
        <v>19.690000000000001</v>
      </c>
      <c r="H18" s="117">
        <f>ErgebnisseGesamt!AK17</f>
        <v>3.11</v>
      </c>
      <c r="I18" s="117">
        <f>ErgebnisseGesamt!AL17</f>
        <v>2.59</v>
      </c>
      <c r="J18" s="118">
        <f>ErgebnisseGesamt!AM17</f>
        <v>8.81</v>
      </c>
      <c r="K18" s="116">
        <f>ErgebnisseGesamt!AN17</f>
        <v>-2.72</v>
      </c>
      <c r="L18" s="117">
        <f>ErgebnisseGesamt!AP17</f>
        <v>-0.45</v>
      </c>
      <c r="M18" s="118">
        <f>ErgebnisseGesamt!AQ17</f>
        <v>0.45</v>
      </c>
      <c r="N18" s="116">
        <f>ErgebnisseGesamt!AR17</f>
        <v>-7.62</v>
      </c>
      <c r="O18" s="117">
        <f>ErgebnisseGesamt!AS17</f>
        <v>7.53</v>
      </c>
      <c r="P18" s="117">
        <f>ErgebnisseGesamt!AT17</f>
        <v>-0.95</v>
      </c>
      <c r="Q18" s="117">
        <f>ErgebnisseGesamt!AU17</f>
        <v>-2.81</v>
      </c>
      <c r="R18" s="118">
        <f>ErgebnisseGesamt!AV17</f>
        <v>3.85</v>
      </c>
    </row>
    <row r="19" spans="1:18" ht="12.75" customHeight="1" x14ac:dyDescent="0.2">
      <c r="A19" s="10" t="str">
        <f>ErgebnisseGesamt!A18</f>
        <v xml:space="preserve">40414     </v>
      </c>
      <c r="B19" s="21" t="str">
        <f>ErgebnisseGesamt!B18</f>
        <v>Hochburg-Ach - Überackern</v>
      </c>
      <c r="C19" s="116">
        <f>ErgebnisseGesamt!AE18</f>
        <v>37.450000000000003</v>
      </c>
      <c r="D19" s="117">
        <f>ErgebnisseGesamt!AG18</f>
        <v>1.94</v>
      </c>
      <c r="E19" s="118">
        <f>ErgebnisseGesamt!AH18</f>
        <v>98.06</v>
      </c>
      <c r="F19" s="116">
        <f>ErgebnisseGesamt!AI18</f>
        <v>68.81</v>
      </c>
      <c r="G19" s="117">
        <f>ErgebnisseGesamt!AJ18</f>
        <v>12.87</v>
      </c>
      <c r="H19" s="117">
        <f>ErgebnisseGesamt!AK18</f>
        <v>3.96</v>
      </c>
      <c r="I19" s="117">
        <f>ErgebnisseGesamt!AL18</f>
        <v>2.97</v>
      </c>
      <c r="J19" s="118">
        <f>ErgebnisseGesamt!AM18</f>
        <v>11.39</v>
      </c>
      <c r="K19" s="116">
        <f>ErgebnisseGesamt!AN18</f>
        <v>-4.41</v>
      </c>
      <c r="L19" s="117">
        <f>ErgebnisseGesamt!AP18</f>
        <v>1.1200000000000001</v>
      </c>
      <c r="M19" s="118">
        <f>ErgebnisseGesamt!AQ18</f>
        <v>-1.1200000000000001</v>
      </c>
      <c r="N19" s="116">
        <f>ErgebnisseGesamt!AR18</f>
        <v>0.06</v>
      </c>
      <c r="O19" s="117">
        <f>ErgebnisseGesamt!AS18</f>
        <v>1.2</v>
      </c>
      <c r="P19" s="117">
        <f>ErgebnisseGesamt!AT18</f>
        <v>-1.46</v>
      </c>
      <c r="Q19" s="117">
        <f>ErgebnisseGesamt!AU18</f>
        <v>0.05</v>
      </c>
      <c r="R19" s="118">
        <f>ErgebnisseGesamt!AV18</f>
        <v>0.14000000000000001</v>
      </c>
    </row>
    <row r="20" spans="1:18" ht="12.75" customHeight="1" x14ac:dyDescent="0.2">
      <c r="A20" s="10" t="str">
        <f>ErgebnisseGesamt!A19</f>
        <v xml:space="preserve">40415     </v>
      </c>
      <c r="B20" s="21" t="str">
        <f>ErgebnisseGesamt!B19</f>
        <v>Höhnhart</v>
      </c>
      <c r="C20" s="116">
        <f>ErgebnisseGesamt!AE19</f>
        <v>34.36</v>
      </c>
      <c r="D20" s="117">
        <f>ErgebnisseGesamt!AG19</f>
        <v>0</v>
      </c>
      <c r="E20" s="118">
        <f>ErgebnisseGesamt!AH19</f>
        <v>100</v>
      </c>
      <c r="F20" s="116">
        <f>ErgebnisseGesamt!AI19</f>
        <v>58.04</v>
      </c>
      <c r="G20" s="117">
        <f>ErgebnisseGesamt!AJ19</f>
        <v>18.75</v>
      </c>
      <c r="H20" s="117">
        <f>ErgebnisseGesamt!AK19</f>
        <v>13.39</v>
      </c>
      <c r="I20" s="117">
        <f>ErgebnisseGesamt!AL19</f>
        <v>2.68</v>
      </c>
      <c r="J20" s="118">
        <f>ErgebnisseGesamt!AM19</f>
        <v>7.14</v>
      </c>
      <c r="K20" s="116">
        <f>ErgebnisseGesamt!AN19</f>
        <v>-20.72</v>
      </c>
      <c r="L20" s="117">
        <f>ErgebnisseGesamt!AP19</f>
        <v>-0.53</v>
      </c>
      <c r="M20" s="118">
        <f>ErgebnisseGesamt!AQ19</f>
        <v>0.53</v>
      </c>
      <c r="N20" s="116">
        <f>ErgebnisseGesamt!AR19</f>
        <v>-10.75</v>
      </c>
      <c r="O20" s="117">
        <f>ErgebnisseGesamt!AS19</f>
        <v>10.81</v>
      </c>
      <c r="P20" s="117">
        <f>ErgebnisseGesamt!AT19</f>
        <v>0.17</v>
      </c>
      <c r="Q20" s="117">
        <f>ErgebnisseGesamt!AU19</f>
        <v>-1.55</v>
      </c>
      <c r="R20" s="118">
        <f>ErgebnisseGesamt!AV19</f>
        <v>1.32</v>
      </c>
    </row>
    <row r="21" spans="1:18" ht="12.75" customHeight="1" x14ac:dyDescent="0.2">
      <c r="A21" s="10" t="str">
        <f>ErgebnisseGesamt!A20</f>
        <v xml:space="preserve">40416     </v>
      </c>
      <c r="B21" s="21" t="str">
        <f>ErgebnisseGesamt!B20</f>
        <v>Jeging</v>
      </c>
      <c r="C21" s="116">
        <f>ErgebnisseGesamt!AE20</f>
        <v>46.88</v>
      </c>
      <c r="D21" s="117">
        <f>ErgebnisseGesamt!AG20</f>
        <v>0</v>
      </c>
      <c r="E21" s="118">
        <f>ErgebnisseGesamt!AH20</f>
        <v>100</v>
      </c>
      <c r="F21" s="116">
        <f>ErgebnisseGesamt!AI20</f>
        <v>64.44</v>
      </c>
      <c r="G21" s="117">
        <f>ErgebnisseGesamt!AJ20</f>
        <v>17.78</v>
      </c>
      <c r="H21" s="117">
        <f>ErgebnisseGesamt!AK20</f>
        <v>2.2200000000000002</v>
      </c>
      <c r="I21" s="117">
        <f>ErgebnisseGesamt!AL20</f>
        <v>8.89</v>
      </c>
      <c r="J21" s="118">
        <f>ErgebnisseGesamt!AM20</f>
        <v>6.67</v>
      </c>
      <c r="K21" s="116">
        <f>ErgebnisseGesamt!AN20</f>
        <v>-20.8</v>
      </c>
      <c r="L21" s="117">
        <f>ErgebnisseGesamt!AP20</f>
        <v>0</v>
      </c>
      <c r="M21" s="118">
        <f>ErgebnisseGesamt!AQ20</f>
        <v>0</v>
      </c>
      <c r="N21" s="116">
        <f>ErgebnisseGesamt!AR20</f>
        <v>6.24</v>
      </c>
      <c r="O21" s="117">
        <f>ErgebnisseGesamt!AS20</f>
        <v>8.82</v>
      </c>
      <c r="P21" s="117">
        <f>ErgebnisseGesamt!AT20</f>
        <v>-6.73</v>
      </c>
      <c r="Q21" s="117">
        <f>ErgebnisseGesamt!AU20</f>
        <v>-12.01</v>
      </c>
      <c r="R21" s="118">
        <f>ErgebnisseGesamt!AV20</f>
        <v>3.68</v>
      </c>
    </row>
    <row r="22" spans="1:18" ht="12.75" customHeight="1" x14ac:dyDescent="0.2">
      <c r="A22" s="10" t="str">
        <f>ErgebnisseGesamt!A21</f>
        <v xml:space="preserve">40417     </v>
      </c>
      <c r="B22" s="21" t="str">
        <f>ErgebnisseGesamt!B21</f>
        <v>Kirchberg bei Mattighofen</v>
      </c>
      <c r="C22" s="116">
        <f>ErgebnisseGesamt!AE21</f>
        <v>42.52</v>
      </c>
      <c r="D22" s="117">
        <f>ErgebnisseGesamt!AG21</f>
        <v>2.78</v>
      </c>
      <c r="E22" s="118">
        <f>ErgebnisseGesamt!AH21</f>
        <v>97.22</v>
      </c>
      <c r="F22" s="116">
        <f>ErgebnisseGesamt!AI21</f>
        <v>80</v>
      </c>
      <c r="G22" s="117">
        <f>ErgebnisseGesamt!AJ21</f>
        <v>8.57</v>
      </c>
      <c r="H22" s="117">
        <f>ErgebnisseGesamt!AK21</f>
        <v>4.76</v>
      </c>
      <c r="I22" s="117">
        <f>ErgebnisseGesamt!AL21</f>
        <v>0</v>
      </c>
      <c r="J22" s="118">
        <f>ErgebnisseGesamt!AM21</f>
        <v>6.67</v>
      </c>
      <c r="K22" s="116">
        <f>ErgebnisseGesamt!AN21</f>
        <v>-4.99</v>
      </c>
      <c r="L22" s="117">
        <f>ErgebnisseGesamt!AP21</f>
        <v>1.1599999999999999</v>
      </c>
      <c r="M22" s="118">
        <f>ErgebnisseGesamt!AQ21</f>
        <v>-1.1599999999999999</v>
      </c>
      <c r="N22" s="116">
        <f>ErgebnisseGesamt!AR21</f>
        <v>7.87</v>
      </c>
      <c r="O22" s="117">
        <f>ErgebnisseGesamt!AS21</f>
        <v>-7</v>
      </c>
      <c r="P22" s="117">
        <f>ErgebnisseGesamt!AT21</f>
        <v>0.66</v>
      </c>
      <c r="Q22" s="117">
        <f>ErgebnisseGesamt!AU21</f>
        <v>-4.92</v>
      </c>
      <c r="R22" s="118">
        <f>ErgebnisseGesamt!AV21</f>
        <v>3.39</v>
      </c>
    </row>
    <row r="23" spans="1:18" ht="12.75" customHeight="1" x14ac:dyDescent="0.2">
      <c r="A23" s="10" t="str">
        <f>ErgebnisseGesamt!A22</f>
        <v xml:space="preserve">40418     </v>
      </c>
      <c r="B23" s="21" t="str">
        <f>ErgebnisseGesamt!B22</f>
        <v>Lengau</v>
      </c>
      <c r="C23" s="116">
        <f>ErgebnisseGesamt!AE22</f>
        <v>31.63</v>
      </c>
      <c r="D23" s="117">
        <f>ErgebnisseGesamt!AG22</f>
        <v>1.24</v>
      </c>
      <c r="E23" s="118">
        <f>ErgebnisseGesamt!AH22</f>
        <v>98.76</v>
      </c>
      <c r="F23" s="116">
        <f>ErgebnisseGesamt!AI22</f>
        <v>57.23</v>
      </c>
      <c r="G23" s="117">
        <f>ErgebnisseGesamt!AJ22</f>
        <v>18.239999999999998</v>
      </c>
      <c r="H23" s="117">
        <f>ErgebnisseGesamt!AK22</f>
        <v>7.55</v>
      </c>
      <c r="I23" s="117">
        <f>ErgebnisseGesamt!AL22</f>
        <v>5.66</v>
      </c>
      <c r="J23" s="118">
        <f>ErgebnisseGesamt!AM22</f>
        <v>11.32</v>
      </c>
      <c r="K23" s="116">
        <f>ErgebnisseGesamt!AN22</f>
        <v>2.5</v>
      </c>
      <c r="L23" s="117">
        <f>ErgebnisseGesamt!AP22</f>
        <v>1.24</v>
      </c>
      <c r="M23" s="118">
        <f>ErgebnisseGesamt!AQ22</f>
        <v>-1.24</v>
      </c>
      <c r="N23" s="116">
        <f>ErgebnisseGesamt!AR22</f>
        <v>-4.17</v>
      </c>
      <c r="O23" s="117">
        <f>ErgebnisseGesamt!AS22</f>
        <v>3.62</v>
      </c>
      <c r="P23" s="117">
        <f>ErgebnisseGesamt!AT22</f>
        <v>0.53</v>
      </c>
      <c r="Q23" s="117">
        <f>ErgebnisseGesamt!AU22</f>
        <v>-0.19</v>
      </c>
      <c r="R23" s="118">
        <f>ErgebnisseGesamt!AV22</f>
        <v>0.21</v>
      </c>
    </row>
    <row r="24" spans="1:18" ht="12.75" customHeight="1" x14ac:dyDescent="0.2">
      <c r="A24" s="10" t="str">
        <f>ErgebnisseGesamt!A23</f>
        <v xml:space="preserve">40419     </v>
      </c>
      <c r="B24" s="21" t="str">
        <f>ErgebnisseGesamt!B23</f>
        <v>Lochen</v>
      </c>
      <c r="C24" s="116">
        <f>ErgebnisseGesamt!AE23</f>
        <v>34.11</v>
      </c>
      <c r="D24" s="117">
        <f>ErgebnisseGesamt!AG23</f>
        <v>0</v>
      </c>
      <c r="E24" s="118">
        <f>ErgebnisseGesamt!AH23</f>
        <v>100</v>
      </c>
      <c r="F24" s="116">
        <f>ErgebnisseGesamt!AI23</f>
        <v>73.290000000000006</v>
      </c>
      <c r="G24" s="117">
        <f>ErgebnisseGesamt!AJ23</f>
        <v>14.91</v>
      </c>
      <c r="H24" s="117">
        <f>ErgebnisseGesamt!AK23</f>
        <v>3.11</v>
      </c>
      <c r="I24" s="117">
        <f>ErgebnisseGesamt!AL23</f>
        <v>1.86</v>
      </c>
      <c r="J24" s="118">
        <f>ErgebnisseGesamt!AM23</f>
        <v>6.83</v>
      </c>
      <c r="K24" s="116">
        <f>ErgebnisseGesamt!AN23</f>
        <v>-14.89</v>
      </c>
      <c r="L24" s="117">
        <f>ErgebnisseGesamt!AP23</f>
        <v>-2.44</v>
      </c>
      <c r="M24" s="118">
        <f>ErgebnisseGesamt!AQ23</f>
        <v>2.44</v>
      </c>
      <c r="N24" s="116">
        <f>ErgebnisseGesamt!AR23</f>
        <v>6.21</v>
      </c>
      <c r="O24" s="117">
        <f>ErgebnisseGesamt!AS23</f>
        <v>-2.1800000000000002</v>
      </c>
      <c r="P24" s="117">
        <f>ErgebnisseGesamt!AT23</f>
        <v>-4.3899999999999997</v>
      </c>
      <c r="Q24" s="117">
        <f>ErgebnisseGesamt!AU23</f>
        <v>-1.89</v>
      </c>
      <c r="R24" s="118">
        <f>ErgebnisseGesamt!AV23</f>
        <v>2.25</v>
      </c>
    </row>
    <row r="25" spans="1:18" ht="12.75" customHeight="1" x14ac:dyDescent="0.2">
      <c r="A25" s="10" t="str">
        <f>ErgebnisseGesamt!A24</f>
        <v xml:space="preserve">40420     </v>
      </c>
      <c r="B25" s="21" t="str">
        <f>ErgebnisseGesamt!B24</f>
        <v>Maria Schmolln</v>
      </c>
      <c r="C25" s="116">
        <f>ErgebnisseGesamt!AE24</f>
        <v>44.44</v>
      </c>
      <c r="D25" s="117">
        <f>ErgebnisseGesamt!AG24</f>
        <v>0.68</v>
      </c>
      <c r="E25" s="118">
        <f>ErgebnisseGesamt!AH24</f>
        <v>99.32</v>
      </c>
      <c r="F25" s="116">
        <f>ErgebnisseGesamt!AI24</f>
        <v>72.11</v>
      </c>
      <c r="G25" s="117">
        <f>ErgebnisseGesamt!AJ24</f>
        <v>11.56</v>
      </c>
      <c r="H25" s="117">
        <f>ErgebnisseGesamt!AK24</f>
        <v>6.12</v>
      </c>
      <c r="I25" s="117">
        <f>ErgebnisseGesamt!AL24</f>
        <v>3.4</v>
      </c>
      <c r="J25" s="118">
        <f>ErgebnisseGesamt!AM24</f>
        <v>6.8</v>
      </c>
      <c r="K25" s="116">
        <f>ErgebnisseGesamt!AN24</f>
        <v>-3.05</v>
      </c>
      <c r="L25" s="117">
        <f>ErgebnisseGesamt!AP24</f>
        <v>0.68</v>
      </c>
      <c r="M25" s="118">
        <f>ErgebnisseGesamt!AQ24</f>
        <v>-0.68</v>
      </c>
      <c r="N25" s="116">
        <f>ErgebnisseGesamt!AR24</f>
        <v>-3.05</v>
      </c>
      <c r="O25" s="117">
        <f>ErgebnisseGesamt!AS24</f>
        <v>0.38</v>
      </c>
      <c r="P25" s="117">
        <f>ErgebnisseGesamt!AT24</f>
        <v>-0.09</v>
      </c>
      <c r="Q25" s="117">
        <f>ErgebnisseGesamt!AU24</f>
        <v>0.3</v>
      </c>
      <c r="R25" s="118">
        <f>ErgebnisseGesamt!AV24</f>
        <v>2.4500000000000002</v>
      </c>
    </row>
    <row r="26" spans="1:18" ht="12.75" customHeight="1" x14ac:dyDescent="0.2">
      <c r="A26" s="10" t="str">
        <f>ErgebnisseGesamt!A25</f>
        <v xml:space="preserve">40421     </v>
      </c>
      <c r="B26" s="21" t="str">
        <f>ErgebnisseGesamt!B25</f>
        <v>Mattighofen</v>
      </c>
      <c r="C26" s="116">
        <f>ErgebnisseGesamt!AE25</f>
        <v>36.049999999999997</v>
      </c>
      <c r="D26" s="117">
        <f>ErgebnisseGesamt!AG25</f>
        <v>0</v>
      </c>
      <c r="E26" s="118">
        <f>ErgebnisseGesamt!AH25</f>
        <v>100</v>
      </c>
      <c r="F26" s="116">
        <f>ErgebnisseGesamt!AI25</f>
        <v>67.739999999999995</v>
      </c>
      <c r="G26" s="117">
        <f>ErgebnisseGesamt!AJ25</f>
        <v>16.13</v>
      </c>
      <c r="H26" s="117">
        <f>ErgebnisseGesamt!AK25</f>
        <v>9.68</v>
      </c>
      <c r="I26" s="117">
        <f>ErgebnisseGesamt!AL25</f>
        <v>3.23</v>
      </c>
      <c r="J26" s="118">
        <f>ErgebnisseGesamt!AM25</f>
        <v>3.23</v>
      </c>
      <c r="K26" s="116">
        <f>ErgebnisseGesamt!AN25</f>
        <v>6.28</v>
      </c>
      <c r="L26" s="117">
        <f>ErgebnisseGesamt!AP25</f>
        <v>0</v>
      </c>
      <c r="M26" s="118">
        <f>ErgebnisseGesamt!AQ25</f>
        <v>0</v>
      </c>
      <c r="N26" s="116">
        <f>ErgebnisseGesamt!AR25</f>
        <v>3.64</v>
      </c>
      <c r="O26" s="117">
        <f>ErgebnisseGesamt!AS25</f>
        <v>5.87</v>
      </c>
      <c r="P26" s="117">
        <f>ErgebnisseGesamt!AT25</f>
        <v>-8.27</v>
      </c>
      <c r="Q26" s="117">
        <f>ErgebnisseGesamt!AU25</f>
        <v>-4.47</v>
      </c>
      <c r="R26" s="118">
        <f>ErgebnisseGesamt!AV25</f>
        <v>3.23</v>
      </c>
    </row>
    <row r="27" spans="1:18" ht="12.75" customHeight="1" x14ac:dyDescent="0.2">
      <c r="A27" s="10" t="str">
        <f>ErgebnisseGesamt!A26</f>
        <v xml:space="preserve">40422     </v>
      </c>
      <c r="B27" s="21" t="str">
        <f>ErgebnisseGesamt!B26</f>
        <v>Mauerkirchen</v>
      </c>
      <c r="C27" s="116">
        <f>ErgebnisseGesamt!AE26</f>
        <v>52.27</v>
      </c>
      <c r="D27" s="117">
        <f>ErgebnisseGesamt!AG26</f>
        <v>0</v>
      </c>
      <c r="E27" s="118">
        <f>ErgebnisseGesamt!AH26</f>
        <v>100</v>
      </c>
      <c r="F27" s="116">
        <f>ErgebnisseGesamt!AI26</f>
        <v>78.260000000000005</v>
      </c>
      <c r="G27" s="117">
        <f>ErgebnisseGesamt!AJ26</f>
        <v>8.6999999999999993</v>
      </c>
      <c r="H27" s="117">
        <f>ErgebnisseGesamt!AK26</f>
        <v>6.52</v>
      </c>
      <c r="I27" s="117">
        <f>ErgebnisseGesamt!AL26</f>
        <v>6.52</v>
      </c>
      <c r="J27" s="118">
        <f>ErgebnisseGesamt!AM26</f>
        <v>0</v>
      </c>
      <c r="K27" s="116">
        <f>ErgebnisseGesamt!AN26</f>
        <v>10.54</v>
      </c>
      <c r="L27" s="117">
        <f>ErgebnisseGesamt!AP26</f>
        <v>-1.89</v>
      </c>
      <c r="M27" s="118">
        <f>ErgebnisseGesamt!AQ26</f>
        <v>1.89</v>
      </c>
      <c r="N27" s="116">
        <f>ErgebnisseGesamt!AR26</f>
        <v>22.49</v>
      </c>
      <c r="O27" s="117">
        <f>ErgebnisseGesamt!AS26</f>
        <v>-6.69</v>
      </c>
      <c r="P27" s="117">
        <f>ErgebnisseGesamt!AT26</f>
        <v>-10.79</v>
      </c>
      <c r="Q27" s="117">
        <f>ErgebnisseGesamt!AU26</f>
        <v>-1.17</v>
      </c>
      <c r="R27" s="118">
        <f>ErgebnisseGesamt!AV26</f>
        <v>-3.85</v>
      </c>
    </row>
    <row r="28" spans="1:18" ht="12.75" customHeight="1" x14ac:dyDescent="0.2">
      <c r="A28" s="10" t="str">
        <f>ErgebnisseGesamt!A27</f>
        <v xml:space="preserve">40423     </v>
      </c>
      <c r="B28" s="21" t="str">
        <f>ErgebnisseGesamt!B27</f>
        <v>Mining</v>
      </c>
      <c r="C28" s="116">
        <f>ErgebnisseGesamt!AE27</f>
        <v>44.09</v>
      </c>
      <c r="D28" s="117">
        <f>ErgebnisseGesamt!AG27</f>
        <v>0</v>
      </c>
      <c r="E28" s="118">
        <f>ErgebnisseGesamt!AH27</f>
        <v>100</v>
      </c>
      <c r="F28" s="116">
        <f>ErgebnisseGesamt!AI27</f>
        <v>80.489999999999995</v>
      </c>
      <c r="G28" s="117">
        <f>ErgebnisseGesamt!AJ27</f>
        <v>9.76</v>
      </c>
      <c r="H28" s="117">
        <f>ErgebnisseGesamt!AK27</f>
        <v>1.22</v>
      </c>
      <c r="I28" s="117">
        <f>ErgebnisseGesamt!AL27</f>
        <v>1.22</v>
      </c>
      <c r="J28" s="118">
        <f>ErgebnisseGesamt!AM27</f>
        <v>7.32</v>
      </c>
      <c r="K28" s="116">
        <f>ErgebnisseGesamt!AN27</f>
        <v>-7.67</v>
      </c>
      <c r="L28" s="117">
        <f>ErgebnisseGesamt!AP27</f>
        <v>0</v>
      </c>
      <c r="M28" s="118">
        <f>ErgebnisseGesamt!AQ27</f>
        <v>0</v>
      </c>
      <c r="N28" s="116">
        <f>ErgebnisseGesamt!AR27</f>
        <v>1.85</v>
      </c>
      <c r="O28" s="117">
        <f>ErgebnisseGesamt!AS27</f>
        <v>1.02</v>
      </c>
      <c r="P28" s="117">
        <f>ErgebnisseGesamt!AT27</f>
        <v>-5.58</v>
      </c>
      <c r="Q28" s="117">
        <f>ErgebnisseGesamt!AU27</f>
        <v>-0.72</v>
      </c>
      <c r="R28" s="118">
        <f>ErgebnisseGesamt!AV27</f>
        <v>3.43</v>
      </c>
    </row>
    <row r="29" spans="1:18" ht="12.75" customHeight="1" x14ac:dyDescent="0.2">
      <c r="A29" s="10" t="str">
        <f>ErgebnisseGesamt!A28</f>
        <v xml:space="preserve">40424     </v>
      </c>
      <c r="B29" s="21" t="str">
        <f>ErgebnisseGesamt!B28</f>
        <v>Moosbach</v>
      </c>
      <c r="C29" s="116">
        <f>ErgebnisseGesamt!AE28</f>
        <v>43.48</v>
      </c>
      <c r="D29" s="117">
        <f>ErgebnisseGesamt!AG28</f>
        <v>1</v>
      </c>
      <c r="E29" s="118">
        <f>ErgebnisseGesamt!AH28</f>
        <v>99</v>
      </c>
      <c r="F29" s="116">
        <f>ErgebnisseGesamt!AI28</f>
        <v>61.62</v>
      </c>
      <c r="G29" s="117">
        <f>ErgebnisseGesamt!AJ28</f>
        <v>15.15</v>
      </c>
      <c r="H29" s="117">
        <f>ErgebnisseGesamt!AK28</f>
        <v>18.18</v>
      </c>
      <c r="I29" s="117">
        <f>ErgebnisseGesamt!AL28</f>
        <v>0</v>
      </c>
      <c r="J29" s="118">
        <f>ErgebnisseGesamt!AM28</f>
        <v>5.05</v>
      </c>
      <c r="K29" s="116">
        <f>ErgebnisseGesamt!AN28</f>
        <v>-13.5</v>
      </c>
      <c r="L29" s="117">
        <f>ErgebnisseGesamt!AP28</f>
        <v>-0.36</v>
      </c>
      <c r="M29" s="118">
        <f>ErgebnisseGesamt!AQ28</f>
        <v>0.36</v>
      </c>
      <c r="N29" s="116">
        <f>ErgebnisseGesamt!AR28</f>
        <v>-1.1399999999999999</v>
      </c>
      <c r="O29" s="117">
        <f>ErgebnisseGesamt!AS28</f>
        <v>1.36</v>
      </c>
      <c r="P29" s="117">
        <f>ErgebnisseGesamt!AT28</f>
        <v>0.25</v>
      </c>
      <c r="Q29" s="117">
        <f>ErgebnisseGesamt!AU28</f>
        <v>-2.76</v>
      </c>
      <c r="R29" s="118">
        <f>ErgebnisseGesamt!AV28</f>
        <v>2.29</v>
      </c>
    </row>
    <row r="30" spans="1:18" ht="12.75" customHeight="1" x14ac:dyDescent="0.2">
      <c r="A30" s="10" t="str">
        <f>ErgebnisseGesamt!A29</f>
        <v xml:space="preserve">40425     </v>
      </c>
      <c r="B30" s="21" t="str">
        <f>ErgebnisseGesamt!B29</f>
        <v>Moosdorf</v>
      </c>
      <c r="C30" s="116">
        <f>ErgebnisseGesamt!AE29</f>
        <v>39.81</v>
      </c>
      <c r="D30" s="117">
        <f>ErgebnisseGesamt!AG29</f>
        <v>0</v>
      </c>
      <c r="E30" s="118">
        <f>ErgebnisseGesamt!AH29</f>
        <v>100</v>
      </c>
      <c r="F30" s="116">
        <f>ErgebnisseGesamt!AI29</f>
        <v>72.09</v>
      </c>
      <c r="G30" s="117">
        <f>ErgebnisseGesamt!AJ29</f>
        <v>16.28</v>
      </c>
      <c r="H30" s="117">
        <f>ErgebnisseGesamt!AK29</f>
        <v>2.33</v>
      </c>
      <c r="I30" s="117">
        <f>ErgebnisseGesamt!AL29</f>
        <v>4.6500000000000004</v>
      </c>
      <c r="J30" s="118">
        <f>ErgebnisseGesamt!AM29</f>
        <v>4.6500000000000004</v>
      </c>
      <c r="K30" s="116">
        <f>ErgebnisseGesamt!AN29</f>
        <v>-13.83</v>
      </c>
      <c r="L30" s="117">
        <f>ErgebnisseGesamt!AP29</f>
        <v>-1.6</v>
      </c>
      <c r="M30" s="118">
        <f>ErgebnisseGesamt!AQ29</f>
        <v>1.6</v>
      </c>
      <c r="N30" s="116">
        <f>ErgebnisseGesamt!AR29</f>
        <v>-4.33</v>
      </c>
      <c r="O30" s="117">
        <f>ErgebnisseGesamt!AS29</f>
        <v>10.59</v>
      </c>
      <c r="P30" s="117">
        <f>ErgebnisseGesamt!AT29</f>
        <v>-4.99</v>
      </c>
      <c r="Q30" s="117">
        <f>ErgebnisseGesamt!AU29</f>
        <v>-2.67</v>
      </c>
      <c r="R30" s="118">
        <f>ErgebnisseGesamt!AV29</f>
        <v>1.4</v>
      </c>
    </row>
    <row r="31" spans="1:18" ht="12.75" customHeight="1" x14ac:dyDescent="0.2">
      <c r="A31" s="10" t="str">
        <f>ErgebnisseGesamt!A30</f>
        <v xml:space="preserve">40426     </v>
      </c>
      <c r="B31" s="21" t="str">
        <f>ErgebnisseGesamt!B30</f>
        <v>Munderfing</v>
      </c>
      <c r="C31" s="116">
        <f>ErgebnisseGesamt!AE30</f>
        <v>54.84</v>
      </c>
      <c r="D31" s="117">
        <f>ErgebnisseGesamt!AG30</f>
        <v>2.61</v>
      </c>
      <c r="E31" s="118">
        <f>ErgebnisseGesamt!AH30</f>
        <v>97.39</v>
      </c>
      <c r="F31" s="116">
        <f>ErgebnisseGesamt!AI30</f>
        <v>73.83</v>
      </c>
      <c r="G31" s="117">
        <f>ErgebnisseGesamt!AJ30</f>
        <v>16.78</v>
      </c>
      <c r="H31" s="117">
        <f>ErgebnisseGesamt!AK30</f>
        <v>2.0099999999999998</v>
      </c>
      <c r="I31" s="117">
        <f>ErgebnisseGesamt!AL30</f>
        <v>4.03</v>
      </c>
      <c r="J31" s="118">
        <f>ErgebnisseGesamt!AM30</f>
        <v>3.36</v>
      </c>
      <c r="K31" s="116">
        <f>ErgebnisseGesamt!AN30</f>
        <v>-5.5</v>
      </c>
      <c r="L31" s="117">
        <f>ErgebnisseGesamt!AP30</f>
        <v>1.49</v>
      </c>
      <c r="M31" s="118">
        <f>ErgebnisseGesamt!AQ30</f>
        <v>-1.49</v>
      </c>
      <c r="N31" s="116">
        <f>ErgebnisseGesamt!AR30</f>
        <v>2.23</v>
      </c>
      <c r="O31" s="117">
        <f>ErgebnisseGesamt!AS30</f>
        <v>4.8499999999999996</v>
      </c>
      <c r="P31" s="117">
        <f>ErgebnisseGesamt!AT30</f>
        <v>-2.5299999999999998</v>
      </c>
      <c r="Q31" s="117">
        <f>ErgebnisseGesamt!AU30</f>
        <v>0.62</v>
      </c>
      <c r="R31" s="118">
        <f>ErgebnisseGesamt!AV30</f>
        <v>-5.17</v>
      </c>
    </row>
    <row r="32" spans="1:18" ht="12.75" customHeight="1" x14ac:dyDescent="0.2">
      <c r="A32" s="10" t="str">
        <f>ErgebnisseGesamt!A31</f>
        <v xml:space="preserve">40427     </v>
      </c>
      <c r="B32" s="21" t="str">
        <f>ErgebnisseGesamt!B31</f>
        <v>Neukirchen an der Enknach</v>
      </c>
      <c r="C32" s="116">
        <f>ErgebnisseGesamt!AE31</f>
        <v>47.57</v>
      </c>
      <c r="D32" s="117">
        <f>ErgebnisseGesamt!AG31</f>
        <v>1.08</v>
      </c>
      <c r="E32" s="118">
        <f>ErgebnisseGesamt!AH31</f>
        <v>98.92</v>
      </c>
      <c r="F32" s="116">
        <f>ErgebnisseGesamt!AI31</f>
        <v>68.48</v>
      </c>
      <c r="G32" s="117">
        <f>ErgebnisseGesamt!AJ31</f>
        <v>14.67</v>
      </c>
      <c r="H32" s="117">
        <f>ErgebnisseGesamt!AK31</f>
        <v>11.41</v>
      </c>
      <c r="I32" s="117">
        <f>ErgebnisseGesamt!AL31</f>
        <v>2.17</v>
      </c>
      <c r="J32" s="118">
        <f>ErgebnisseGesamt!AM31</f>
        <v>3.26</v>
      </c>
      <c r="K32" s="116">
        <f>ErgebnisseGesamt!AN31</f>
        <v>-9.27</v>
      </c>
      <c r="L32" s="117">
        <f>ErgebnisseGesamt!AP31</f>
        <v>0.15</v>
      </c>
      <c r="M32" s="118">
        <f>ErgebnisseGesamt!AQ31</f>
        <v>-0.15</v>
      </c>
      <c r="N32" s="116">
        <f>ErgebnisseGesamt!AR31</f>
        <v>4.93</v>
      </c>
      <c r="O32" s="117">
        <f>ErgebnisseGesamt!AS31</f>
        <v>7.2</v>
      </c>
      <c r="P32" s="117">
        <f>ErgebnisseGesamt!AT31</f>
        <v>-11.48</v>
      </c>
      <c r="Q32" s="117">
        <f>ErgebnisseGesamt!AU31</f>
        <v>0.77</v>
      </c>
      <c r="R32" s="118">
        <f>ErgebnisseGesamt!AV31</f>
        <v>-1.41</v>
      </c>
    </row>
    <row r="33" spans="1:18" ht="12.75" customHeight="1" x14ac:dyDescent="0.2">
      <c r="A33" s="10" t="str">
        <f>ErgebnisseGesamt!A32</f>
        <v xml:space="preserve">40428     </v>
      </c>
      <c r="B33" s="21" t="str">
        <f>ErgebnisseGesamt!B32</f>
        <v>Ostermiething</v>
      </c>
      <c r="C33" s="116">
        <f>ErgebnisseGesamt!AE32</f>
        <v>27.16</v>
      </c>
      <c r="D33" s="117">
        <f>ErgebnisseGesamt!AG32</f>
        <v>0</v>
      </c>
      <c r="E33" s="118">
        <f>ErgebnisseGesamt!AH32</f>
        <v>100</v>
      </c>
      <c r="F33" s="116">
        <f>ErgebnisseGesamt!AI32</f>
        <v>62.64</v>
      </c>
      <c r="G33" s="117">
        <f>ErgebnisseGesamt!AJ32</f>
        <v>19.78</v>
      </c>
      <c r="H33" s="117">
        <f>ErgebnisseGesamt!AK32</f>
        <v>3.3</v>
      </c>
      <c r="I33" s="117">
        <f>ErgebnisseGesamt!AL32</f>
        <v>0</v>
      </c>
      <c r="J33" s="118">
        <f>ErgebnisseGesamt!AM32</f>
        <v>14.29</v>
      </c>
      <c r="K33" s="116">
        <f>ErgebnisseGesamt!AN32</f>
        <v>-5.18</v>
      </c>
      <c r="L33" s="117">
        <f>ErgebnisseGesamt!AP32</f>
        <v>-1.83</v>
      </c>
      <c r="M33" s="118">
        <f>ErgebnisseGesamt!AQ32</f>
        <v>1.83</v>
      </c>
      <c r="N33" s="116">
        <f>ErgebnisseGesamt!AR32</f>
        <v>1.89</v>
      </c>
      <c r="O33" s="117">
        <f>ErgebnisseGesamt!AS32</f>
        <v>-1.72</v>
      </c>
      <c r="P33" s="117">
        <f>ErgebnisseGesamt!AT32</f>
        <v>-0.44</v>
      </c>
      <c r="Q33" s="117">
        <f>ErgebnisseGesamt!AU32</f>
        <v>-0.93</v>
      </c>
      <c r="R33" s="118">
        <f>ErgebnisseGesamt!AV32</f>
        <v>1.2</v>
      </c>
    </row>
    <row r="34" spans="1:18" ht="12.75" customHeight="1" x14ac:dyDescent="0.2">
      <c r="A34" s="10" t="str">
        <f>ErgebnisseGesamt!A33</f>
        <v xml:space="preserve">40429     </v>
      </c>
      <c r="B34" s="21" t="str">
        <f>ErgebnisseGesamt!B33</f>
        <v>Palting</v>
      </c>
      <c r="C34" s="116">
        <f>ErgebnisseGesamt!AE33</f>
        <v>29.1</v>
      </c>
      <c r="D34" s="117">
        <f>ErgebnisseGesamt!AG33</f>
        <v>1.82</v>
      </c>
      <c r="E34" s="118">
        <f>ErgebnisseGesamt!AH33</f>
        <v>98.18</v>
      </c>
      <c r="F34" s="116">
        <f>ErgebnisseGesamt!AI33</f>
        <v>68.52</v>
      </c>
      <c r="G34" s="117">
        <f>ErgebnisseGesamt!AJ33</f>
        <v>22.22</v>
      </c>
      <c r="H34" s="117">
        <f>ErgebnisseGesamt!AK33</f>
        <v>3.7</v>
      </c>
      <c r="I34" s="117">
        <f>ErgebnisseGesamt!AL33</f>
        <v>0</v>
      </c>
      <c r="J34" s="118">
        <f>ErgebnisseGesamt!AM33</f>
        <v>5.56</v>
      </c>
      <c r="K34" s="116">
        <f>ErgebnisseGesamt!AN33</f>
        <v>-19.91</v>
      </c>
      <c r="L34" s="117">
        <f>ErgebnisseGesamt!AP33</f>
        <v>-3.23</v>
      </c>
      <c r="M34" s="118">
        <f>ErgebnisseGesamt!AQ33</f>
        <v>3.23</v>
      </c>
      <c r="N34" s="116">
        <f>ErgebnisseGesamt!AR33</f>
        <v>12.14</v>
      </c>
      <c r="O34" s="117">
        <f>ErgebnisseGesamt!AS33</f>
        <v>-5.44</v>
      </c>
      <c r="P34" s="117">
        <f>ErgebnisseGesamt!AT33</f>
        <v>-3.74</v>
      </c>
      <c r="Q34" s="117">
        <f>ErgebnisseGesamt!AU33</f>
        <v>-4.26</v>
      </c>
      <c r="R34" s="118">
        <f>ErgebnisseGesamt!AV33</f>
        <v>1.3</v>
      </c>
    </row>
    <row r="35" spans="1:18" ht="12.75" customHeight="1" x14ac:dyDescent="0.2">
      <c r="A35" s="10" t="str">
        <f>ErgebnisseGesamt!A34</f>
        <v xml:space="preserve">40430     </v>
      </c>
      <c r="B35" s="21" t="str">
        <f>ErgebnisseGesamt!B34</f>
        <v>Perwang am Grabensee</v>
      </c>
      <c r="C35" s="116">
        <f>ErgebnisseGesamt!AE34</f>
        <v>34.35</v>
      </c>
      <c r="D35" s="117">
        <f>ErgebnisseGesamt!AG34</f>
        <v>0</v>
      </c>
      <c r="E35" s="118">
        <f>ErgebnisseGesamt!AH34</f>
        <v>100</v>
      </c>
      <c r="F35" s="116">
        <f>ErgebnisseGesamt!AI34</f>
        <v>75.56</v>
      </c>
      <c r="G35" s="117">
        <f>ErgebnisseGesamt!AJ34</f>
        <v>15.56</v>
      </c>
      <c r="H35" s="117">
        <f>ErgebnisseGesamt!AK34</f>
        <v>2.2200000000000002</v>
      </c>
      <c r="I35" s="117">
        <f>ErgebnisseGesamt!AL34</f>
        <v>2.2200000000000002</v>
      </c>
      <c r="J35" s="118">
        <f>ErgebnisseGesamt!AM34</f>
        <v>4.4400000000000004</v>
      </c>
      <c r="K35" s="116">
        <f>ErgebnisseGesamt!AN34</f>
        <v>-3.53</v>
      </c>
      <c r="L35" s="117">
        <f>ErgebnisseGesamt!AP34</f>
        <v>-4</v>
      </c>
      <c r="M35" s="118">
        <f>ErgebnisseGesamt!AQ34</f>
        <v>4</v>
      </c>
      <c r="N35" s="116">
        <f>ErgebnisseGesamt!AR34</f>
        <v>4.72</v>
      </c>
      <c r="O35" s="117">
        <f>ErgebnisseGesamt!AS34</f>
        <v>0.97</v>
      </c>
      <c r="P35" s="117">
        <f>ErgebnisseGesamt!AT34</f>
        <v>-10.28</v>
      </c>
      <c r="Q35" s="117">
        <f>ErgebnisseGesamt!AU34</f>
        <v>2.2200000000000002</v>
      </c>
      <c r="R35" s="118">
        <f>ErgebnisseGesamt!AV34</f>
        <v>2.36</v>
      </c>
    </row>
    <row r="36" spans="1:18" ht="12.75" customHeight="1" x14ac:dyDescent="0.2">
      <c r="A36" s="10" t="str">
        <f>ErgebnisseGesamt!A35</f>
        <v xml:space="preserve">40431     </v>
      </c>
      <c r="B36" s="21" t="str">
        <f>ErgebnisseGesamt!B35</f>
        <v>Pfaffstätt</v>
      </c>
      <c r="C36" s="116">
        <f>ErgebnisseGesamt!AE35</f>
        <v>62.11</v>
      </c>
      <c r="D36" s="117">
        <f>ErgebnisseGesamt!AG35</f>
        <v>1.69</v>
      </c>
      <c r="E36" s="118">
        <f>ErgebnisseGesamt!AH35</f>
        <v>98.31</v>
      </c>
      <c r="F36" s="116">
        <f>ErgebnisseGesamt!AI35</f>
        <v>93.1</v>
      </c>
      <c r="G36" s="117">
        <f>ErgebnisseGesamt!AJ35</f>
        <v>1.72</v>
      </c>
      <c r="H36" s="117">
        <f>ErgebnisseGesamt!AK35</f>
        <v>1.72</v>
      </c>
      <c r="I36" s="117">
        <f>ErgebnisseGesamt!AL35</f>
        <v>0</v>
      </c>
      <c r="J36" s="118">
        <f>ErgebnisseGesamt!AM35</f>
        <v>3.45</v>
      </c>
      <c r="K36" s="116">
        <f>ErgebnisseGesamt!AN35</f>
        <v>6.27</v>
      </c>
      <c r="L36" s="117">
        <f>ErgebnisseGesamt!AP35</f>
        <v>0.2</v>
      </c>
      <c r="M36" s="118">
        <f>ErgebnisseGesamt!AQ35</f>
        <v>-0.2</v>
      </c>
      <c r="N36" s="116">
        <f>ErgebnisseGesamt!AR35</f>
        <v>-5.38</v>
      </c>
      <c r="O36" s="117">
        <f>ErgebnisseGesamt!AS35</f>
        <v>1.72</v>
      </c>
      <c r="P36" s="117">
        <f>ErgebnisseGesamt!AT35</f>
        <v>0.21</v>
      </c>
      <c r="Q36" s="117">
        <f>ErgebnisseGesamt!AU35</f>
        <v>0</v>
      </c>
      <c r="R36" s="118">
        <f>ErgebnisseGesamt!AV35</f>
        <v>3.45</v>
      </c>
    </row>
    <row r="37" spans="1:18" ht="12.75" customHeight="1" x14ac:dyDescent="0.2">
      <c r="A37" s="10" t="str">
        <f>ErgebnisseGesamt!A36</f>
        <v xml:space="preserve">40432     </v>
      </c>
      <c r="B37" s="21" t="str">
        <f>ErgebnisseGesamt!B36</f>
        <v>Pischelsdorf am Engelbach</v>
      </c>
      <c r="C37" s="116">
        <f>ErgebnisseGesamt!AE36</f>
        <v>46.41</v>
      </c>
      <c r="D37" s="117">
        <f>ErgebnisseGesamt!AG36</f>
        <v>2.21</v>
      </c>
      <c r="E37" s="118">
        <f>ErgebnisseGesamt!AH36</f>
        <v>97.79</v>
      </c>
      <c r="F37" s="116">
        <f>ErgebnisseGesamt!AI36</f>
        <v>66.67</v>
      </c>
      <c r="G37" s="117">
        <f>ErgebnisseGesamt!AJ36</f>
        <v>11.86</v>
      </c>
      <c r="H37" s="117">
        <f>ErgebnisseGesamt!AK36</f>
        <v>16.95</v>
      </c>
      <c r="I37" s="117">
        <f>ErgebnisseGesamt!AL36</f>
        <v>1.1299999999999999</v>
      </c>
      <c r="J37" s="118">
        <f>ErgebnisseGesamt!AM36</f>
        <v>3.39</v>
      </c>
      <c r="K37" s="116">
        <f>ErgebnisseGesamt!AN36</f>
        <v>5.76</v>
      </c>
      <c r="L37" s="117">
        <f>ErgebnisseGesamt!AP36</f>
        <v>-0.06</v>
      </c>
      <c r="M37" s="118">
        <f>ErgebnisseGesamt!AQ36</f>
        <v>0.06</v>
      </c>
      <c r="N37" s="116">
        <f>ErgebnisseGesamt!AR36</f>
        <v>3.88</v>
      </c>
      <c r="O37" s="117">
        <f>ErgebnisseGesamt!AS36</f>
        <v>-4.41</v>
      </c>
      <c r="P37" s="117">
        <f>ErgebnisseGesamt!AT36</f>
        <v>1.83</v>
      </c>
      <c r="Q37" s="117">
        <f>ErgebnisseGesamt!AU36</f>
        <v>-1.2</v>
      </c>
      <c r="R37" s="118">
        <f>ErgebnisseGesamt!AV36</f>
        <v>-0.1</v>
      </c>
    </row>
    <row r="38" spans="1:18" ht="12.75" customHeight="1" x14ac:dyDescent="0.2">
      <c r="A38" s="10" t="str">
        <f>ErgebnisseGesamt!A37</f>
        <v xml:space="preserve">40433     </v>
      </c>
      <c r="B38" s="21" t="str">
        <f>ErgebnisseGesamt!B37</f>
        <v>Polling im Innkreis</v>
      </c>
      <c r="C38" s="116">
        <f>ErgebnisseGesamt!AE37</f>
        <v>48.17</v>
      </c>
      <c r="D38" s="117">
        <f>ErgebnisseGesamt!AG37</f>
        <v>0</v>
      </c>
      <c r="E38" s="118">
        <f>ErgebnisseGesamt!AH37</f>
        <v>100</v>
      </c>
      <c r="F38" s="116">
        <f>ErgebnisseGesamt!AI37</f>
        <v>56.52</v>
      </c>
      <c r="G38" s="117">
        <f>ErgebnisseGesamt!AJ37</f>
        <v>34.78</v>
      </c>
      <c r="H38" s="117">
        <f>ErgebnisseGesamt!AK37</f>
        <v>5.43</v>
      </c>
      <c r="I38" s="117">
        <f>ErgebnisseGesamt!AL37</f>
        <v>0</v>
      </c>
      <c r="J38" s="118">
        <f>ErgebnisseGesamt!AM37</f>
        <v>3.26</v>
      </c>
      <c r="K38" s="116">
        <f>ErgebnisseGesamt!AN37</f>
        <v>-7.95</v>
      </c>
      <c r="L38" s="117">
        <f>ErgebnisseGesamt!AP37</f>
        <v>-3.64</v>
      </c>
      <c r="M38" s="118">
        <f>ErgebnisseGesamt!AQ37</f>
        <v>3.64</v>
      </c>
      <c r="N38" s="116">
        <f>ErgebnisseGesamt!AR37</f>
        <v>-5.74</v>
      </c>
      <c r="O38" s="117">
        <f>ErgebnisseGesamt!AS37</f>
        <v>7.42</v>
      </c>
      <c r="P38" s="117">
        <f>ErgebnisseGesamt!AT37</f>
        <v>0.72</v>
      </c>
      <c r="Q38" s="117">
        <f>ErgebnisseGesamt!AU37</f>
        <v>-1.89</v>
      </c>
      <c r="R38" s="118">
        <f>ErgebnisseGesamt!AV37</f>
        <v>-0.51</v>
      </c>
    </row>
    <row r="39" spans="1:18" ht="12.75" customHeight="1" x14ac:dyDescent="0.2">
      <c r="A39" s="10" t="str">
        <f>ErgebnisseGesamt!A38</f>
        <v xml:space="preserve">40434     </v>
      </c>
      <c r="B39" s="21" t="str">
        <f>ErgebnisseGesamt!B38</f>
        <v>Roßbach</v>
      </c>
      <c r="C39" s="116">
        <f>ErgebnisseGesamt!AE38</f>
        <v>49.01</v>
      </c>
      <c r="D39" s="117">
        <f>ErgebnisseGesamt!AG38</f>
        <v>0</v>
      </c>
      <c r="E39" s="118">
        <f>ErgebnisseGesamt!AH38</f>
        <v>100</v>
      </c>
      <c r="F39" s="116">
        <f>ErgebnisseGesamt!AI38</f>
        <v>47.47</v>
      </c>
      <c r="G39" s="117">
        <f>ErgebnisseGesamt!AJ38</f>
        <v>22.22</v>
      </c>
      <c r="H39" s="117">
        <f>ErgebnisseGesamt!AK38</f>
        <v>7.07</v>
      </c>
      <c r="I39" s="117">
        <f>ErgebnisseGesamt!AL38</f>
        <v>7.07</v>
      </c>
      <c r="J39" s="118">
        <f>ErgebnisseGesamt!AM38</f>
        <v>16.16</v>
      </c>
      <c r="K39" s="116">
        <f>ErgebnisseGesamt!AN38</f>
        <v>-15.8</v>
      </c>
      <c r="L39" s="117">
        <f>ErgebnisseGesamt!AP38</f>
        <v>-3.57</v>
      </c>
      <c r="M39" s="118">
        <f>ErgebnisseGesamt!AQ38</f>
        <v>3.57</v>
      </c>
      <c r="N39" s="116">
        <f>ErgebnisseGesamt!AR38</f>
        <v>-15.49</v>
      </c>
      <c r="O39" s="117">
        <f>ErgebnisseGesamt!AS38</f>
        <v>7.41</v>
      </c>
      <c r="P39" s="117">
        <f>ErgebnisseGesamt!AT38</f>
        <v>1.89</v>
      </c>
      <c r="Q39" s="117">
        <f>ErgebnisseGesamt!AU38</f>
        <v>-2.56</v>
      </c>
      <c r="R39" s="118">
        <f>ErgebnisseGesamt!AV38</f>
        <v>8.75</v>
      </c>
    </row>
    <row r="40" spans="1:18" ht="12.75" customHeight="1" x14ac:dyDescent="0.2">
      <c r="A40" s="10" t="str">
        <f>ErgebnisseGesamt!A39</f>
        <v xml:space="preserve">40435     </v>
      </c>
      <c r="B40" s="21" t="str">
        <f>ErgebnisseGesamt!B39</f>
        <v>Sankt Georgen am Fillmannsbach</v>
      </c>
      <c r="C40" s="116">
        <f>ErgebnisseGesamt!AE39</f>
        <v>53.66</v>
      </c>
      <c r="D40" s="117">
        <f>ErgebnisseGesamt!AG39</f>
        <v>0</v>
      </c>
      <c r="E40" s="118">
        <f>ErgebnisseGesamt!AH39</f>
        <v>100</v>
      </c>
      <c r="F40" s="116">
        <f>ErgebnisseGesamt!AI39</f>
        <v>56.82</v>
      </c>
      <c r="G40" s="117">
        <f>ErgebnisseGesamt!AJ39</f>
        <v>6.82</v>
      </c>
      <c r="H40" s="117">
        <f>ErgebnisseGesamt!AK39</f>
        <v>31.82</v>
      </c>
      <c r="I40" s="117">
        <f>ErgebnisseGesamt!AL39</f>
        <v>0</v>
      </c>
      <c r="J40" s="118">
        <f>ErgebnisseGesamt!AM39</f>
        <v>4.55</v>
      </c>
      <c r="K40" s="116">
        <f>ErgebnisseGesamt!AN39</f>
        <v>-13.78</v>
      </c>
      <c r="L40" s="117">
        <f>ErgebnisseGesamt!AP39</f>
        <v>0</v>
      </c>
      <c r="M40" s="118">
        <f>ErgebnisseGesamt!AQ39</f>
        <v>0</v>
      </c>
      <c r="N40" s="116">
        <f>ErgebnisseGesamt!AR39</f>
        <v>-0.08</v>
      </c>
      <c r="O40" s="117">
        <f>ErgebnisseGesamt!AS39</f>
        <v>1.65</v>
      </c>
      <c r="P40" s="117">
        <f>ErgebnisseGesamt!AT39</f>
        <v>0.78</v>
      </c>
      <c r="Q40" s="117">
        <f>ErgebnisseGesamt!AU39</f>
        <v>0</v>
      </c>
      <c r="R40" s="118">
        <f>ErgebnisseGesamt!AV39</f>
        <v>-2.35</v>
      </c>
    </row>
    <row r="41" spans="1:18" ht="12.75" customHeight="1" x14ac:dyDescent="0.2">
      <c r="A41" s="10" t="str">
        <f>ErgebnisseGesamt!A40</f>
        <v xml:space="preserve">40436     </v>
      </c>
      <c r="B41" s="21" t="str">
        <f>ErgebnisseGesamt!B40</f>
        <v>Sankt Johann am Walde</v>
      </c>
      <c r="C41" s="116">
        <f>ErgebnisseGesamt!AE40</f>
        <v>30.55</v>
      </c>
      <c r="D41" s="117">
        <f>ErgebnisseGesamt!AG40</f>
        <v>0.78</v>
      </c>
      <c r="E41" s="118">
        <f>ErgebnisseGesamt!AH40</f>
        <v>99.22</v>
      </c>
      <c r="F41" s="116">
        <f>ErgebnisseGesamt!AI40</f>
        <v>70.08</v>
      </c>
      <c r="G41" s="117">
        <f>ErgebnisseGesamt!AJ40</f>
        <v>11.02</v>
      </c>
      <c r="H41" s="117">
        <f>ErgebnisseGesamt!AK40</f>
        <v>4.72</v>
      </c>
      <c r="I41" s="117">
        <f>ErgebnisseGesamt!AL40</f>
        <v>7.87</v>
      </c>
      <c r="J41" s="118">
        <f>ErgebnisseGesamt!AM40</f>
        <v>6.3</v>
      </c>
      <c r="K41" s="116">
        <f>ErgebnisseGesamt!AN40</f>
        <v>-9.36</v>
      </c>
      <c r="L41" s="117">
        <f>ErgebnisseGesamt!AP40</f>
        <v>0.78</v>
      </c>
      <c r="M41" s="118">
        <f>ErgebnisseGesamt!AQ40</f>
        <v>-0.78</v>
      </c>
      <c r="N41" s="116">
        <f>ErgebnisseGesamt!AR40</f>
        <v>1.9</v>
      </c>
      <c r="O41" s="117">
        <f>ErgebnisseGesamt!AS40</f>
        <v>0.8</v>
      </c>
      <c r="P41" s="117">
        <f>ErgebnisseGesamt!AT40</f>
        <v>-0.96</v>
      </c>
      <c r="Q41" s="117">
        <f>ErgebnisseGesamt!AU40</f>
        <v>-4.63</v>
      </c>
      <c r="R41" s="118">
        <f>ErgebnisseGesamt!AV40</f>
        <v>2.89</v>
      </c>
    </row>
    <row r="42" spans="1:18" ht="12.75" customHeight="1" x14ac:dyDescent="0.2">
      <c r="A42" s="10" t="str">
        <f>ErgebnisseGesamt!A41</f>
        <v xml:space="preserve">40437     </v>
      </c>
      <c r="B42" s="21" t="str">
        <f>ErgebnisseGesamt!B41</f>
        <v>Sankt Pantaleon</v>
      </c>
      <c r="C42" s="116">
        <f>ErgebnisseGesamt!AE41</f>
        <v>49.36</v>
      </c>
      <c r="D42" s="117">
        <f>ErgebnisseGesamt!AG41</f>
        <v>2.59</v>
      </c>
      <c r="E42" s="118">
        <f>ErgebnisseGesamt!AH41</f>
        <v>97.41</v>
      </c>
      <c r="F42" s="116">
        <f>ErgebnisseGesamt!AI41</f>
        <v>76.11</v>
      </c>
      <c r="G42" s="117">
        <f>ErgebnisseGesamt!AJ41</f>
        <v>4.42</v>
      </c>
      <c r="H42" s="117">
        <f>ErgebnisseGesamt!AK41</f>
        <v>6.19</v>
      </c>
      <c r="I42" s="117">
        <f>ErgebnisseGesamt!AL41</f>
        <v>2.65</v>
      </c>
      <c r="J42" s="118">
        <f>ErgebnisseGesamt!AM41</f>
        <v>10.62</v>
      </c>
      <c r="K42" s="116">
        <f>ErgebnisseGesamt!AN41</f>
        <v>-3.55</v>
      </c>
      <c r="L42" s="117">
        <f>ErgebnisseGesamt!AP41</f>
        <v>0.22</v>
      </c>
      <c r="M42" s="118">
        <f>ErgebnisseGesamt!AQ41</f>
        <v>-0.22</v>
      </c>
      <c r="N42" s="116">
        <f>ErgebnisseGesamt!AR41</f>
        <v>1.91</v>
      </c>
      <c r="O42" s="117">
        <f>ErgebnisseGesamt!AS41</f>
        <v>-8.48</v>
      </c>
      <c r="P42" s="117">
        <f>ErgebnisseGesamt!AT41</f>
        <v>0.55000000000000004</v>
      </c>
      <c r="Q42" s="117">
        <f>ErgebnisseGesamt!AU41</f>
        <v>1.85</v>
      </c>
      <c r="R42" s="118">
        <f>ErgebnisseGesamt!AV41</f>
        <v>4.17</v>
      </c>
    </row>
    <row r="43" spans="1:18" ht="12.75" customHeight="1" x14ac:dyDescent="0.2">
      <c r="A43" s="10" t="str">
        <f>ErgebnisseGesamt!A42</f>
        <v xml:space="preserve">40438     </v>
      </c>
      <c r="B43" s="21" t="str">
        <f>ErgebnisseGesamt!B42</f>
        <v>Sankt Peter am Hart</v>
      </c>
      <c r="C43" s="116">
        <f>ErgebnisseGesamt!AE42</f>
        <v>31.78</v>
      </c>
      <c r="D43" s="117">
        <f>ErgebnisseGesamt!AG42</f>
        <v>2.94</v>
      </c>
      <c r="E43" s="118">
        <f>ErgebnisseGesamt!AH42</f>
        <v>97.06</v>
      </c>
      <c r="F43" s="116">
        <f>ErgebnisseGesamt!AI42</f>
        <v>46.97</v>
      </c>
      <c r="G43" s="117">
        <f>ErgebnisseGesamt!AJ42</f>
        <v>33.33</v>
      </c>
      <c r="H43" s="117">
        <f>ErgebnisseGesamt!AK42</f>
        <v>9.09</v>
      </c>
      <c r="I43" s="117">
        <f>ErgebnisseGesamt!AL42</f>
        <v>0</v>
      </c>
      <c r="J43" s="118">
        <f>ErgebnisseGesamt!AM42</f>
        <v>10.61</v>
      </c>
      <c r="K43" s="116">
        <f>ErgebnisseGesamt!AN42</f>
        <v>-5.72</v>
      </c>
      <c r="L43" s="117">
        <f>ErgebnisseGesamt!AP42</f>
        <v>-3.73</v>
      </c>
      <c r="M43" s="118">
        <f>ErgebnisseGesamt!AQ42</f>
        <v>3.73</v>
      </c>
      <c r="N43" s="116">
        <f>ErgebnisseGesamt!AR42</f>
        <v>-12.21</v>
      </c>
      <c r="O43" s="117">
        <f>ErgebnisseGesamt!AS42</f>
        <v>10.88</v>
      </c>
      <c r="P43" s="117">
        <f>ErgebnisseGesamt!AT42</f>
        <v>5.01</v>
      </c>
      <c r="Q43" s="117">
        <f>ErgebnisseGesamt!AU42</f>
        <v>-6.12</v>
      </c>
      <c r="R43" s="118">
        <f>ErgebnisseGesamt!AV42</f>
        <v>2.44</v>
      </c>
    </row>
    <row r="44" spans="1:18" ht="12.75" customHeight="1" x14ac:dyDescent="0.2">
      <c r="A44" s="10" t="str">
        <f>ErgebnisseGesamt!A43</f>
        <v xml:space="preserve">40439     </v>
      </c>
      <c r="B44" s="21" t="str">
        <f>ErgebnisseGesamt!B43</f>
        <v>Sankt Radegund</v>
      </c>
      <c r="C44" s="116">
        <f>ErgebnisseGesamt!AE43</f>
        <v>34.340000000000003</v>
      </c>
      <c r="D44" s="117">
        <f>ErgebnisseGesamt!AG43</f>
        <v>3.51</v>
      </c>
      <c r="E44" s="118">
        <f>ErgebnisseGesamt!AH43</f>
        <v>96.49</v>
      </c>
      <c r="F44" s="116">
        <f>ErgebnisseGesamt!AI43</f>
        <v>89.09</v>
      </c>
      <c r="G44" s="117">
        <f>ErgebnisseGesamt!AJ43</f>
        <v>5.45</v>
      </c>
      <c r="H44" s="117">
        <f>ErgebnisseGesamt!AK43</f>
        <v>0</v>
      </c>
      <c r="I44" s="117">
        <f>ErgebnisseGesamt!AL43</f>
        <v>0</v>
      </c>
      <c r="J44" s="118">
        <f>ErgebnisseGesamt!AM43</f>
        <v>5.45</v>
      </c>
      <c r="K44" s="116">
        <f>ErgebnisseGesamt!AN43</f>
        <v>-13.86</v>
      </c>
      <c r="L44" s="117">
        <f>ErgebnisseGesamt!AP43</f>
        <v>-1.49</v>
      </c>
      <c r="M44" s="118">
        <f>ErgebnisseGesamt!AQ43</f>
        <v>1.49</v>
      </c>
      <c r="N44" s="116">
        <f>ErgebnisseGesamt!AR43</f>
        <v>11.46</v>
      </c>
      <c r="O44" s="117">
        <f>ErgebnisseGesamt!AS43</f>
        <v>2.82</v>
      </c>
      <c r="P44" s="117">
        <f>ErgebnisseGesamt!AT43</f>
        <v>-7.89</v>
      </c>
      <c r="Q44" s="117">
        <f>ErgebnisseGesamt!AU43</f>
        <v>-1.32</v>
      </c>
      <c r="R44" s="118">
        <f>ErgebnisseGesamt!AV43</f>
        <v>-5.07</v>
      </c>
    </row>
    <row r="45" spans="1:18" ht="12.75" customHeight="1" x14ac:dyDescent="0.2">
      <c r="A45" s="10" t="str">
        <f>ErgebnisseGesamt!A44</f>
        <v xml:space="preserve">40440     </v>
      </c>
      <c r="B45" s="21" t="str">
        <f>ErgebnisseGesamt!B44</f>
        <v>Sankt Veit im Innkreis</v>
      </c>
      <c r="C45" s="116">
        <f>ErgebnisseGesamt!AE44</f>
        <v>58.57</v>
      </c>
      <c r="D45" s="117">
        <f>ErgebnisseGesamt!AG44</f>
        <v>0</v>
      </c>
      <c r="E45" s="118">
        <f>ErgebnisseGesamt!AH44</f>
        <v>100</v>
      </c>
      <c r="F45" s="116">
        <f>ErgebnisseGesamt!AI44</f>
        <v>75.61</v>
      </c>
      <c r="G45" s="117">
        <f>ErgebnisseGesamt!AJ44</f>
        <v>7.32</v>
      </c>
      <c r="H45" s="117">
        <f>ErgebnisseGesamt!AK44</f>
        <v>7.32</v>
      </c>
      <c r="I45" s="117">
        <f>ErgebnisseGesamt!AL44</f>
        <v>4.88</v>
      </c>
      <c r="J45" s="118">
        <f>ErgebnisseGesamt!AM44</f>
        <v>4.88</v>
      </c>
      <c r="K45" s="116">
        <f>ErgebnisseGesamt!AN44</f>
        <v>1.43</v>
      </c>
      <c r="L45" s="117">
        <f>ErgebnisseGesamt!AP44</f>
        <v>0</v>
      </c>
      <c r="M45" s="118">
        <f>ErgebnisseGesamt!AQ44</f>
        <v>0</v>
      </c>
      <c r="N45" s="116">
        <f>ErgebnisseGesamt!AR44</f>
        <v>6.86</v>
      </c>
      <c r="O45" s="117">
        <f>ErgebnisseGesamt!AS44</f>
        <v>5.23</v>
      </c>
      <c r="P45" s="117">
        <f>ErgebnisseGesamt!AT44</f>
        <v>-11.43</v>
      </c>
      <c r="Q45" s="117">
        <f>ErgebnisseGesamt!AU44</f>
        <v>-1.37</v>
      </c>
      <c r="R45" s="118">
        <f>ErgebnisseGesamt!AV44</f>
        <v>0.71</v>
      </c>
    </row>
    <row r="46" spans="1:18" ht="12.75" customHeight="1" x14ac:dyDescent="0.2">
      <c r="A46" s="10" t="str">
        <f>ErgebnisseGesamt!A45</f>
        <v xml:space="preserve">40441     </v>
      </c>
      <c r="B46" s="21" t="str">
        <f>ErgebnisseGesamt!B45</f>
        <v>Schalchen</v>
      </c>
      <c r="C46" s="116">
        <f>ErgebnisseGesamt!AE45</f>
        <v>27.64</v>
      </c>
      <c r="D46" s="117">
        <f>ErgebnisseGesamt!AG45</f>
        <v>0</v>
      </c>
      <c r="E46" s="118">
        <f>ErgebnisseGesamt!AH45</f>
        <v>100</v>
      </c>
      <c r="F46" s="116">
        <f>ErgebnisseGesamt!AI45</f>
        <v>70.430000000000007</v>
      </c>
      <c r="G46" s="117">
        <f>ErgebnisseGesamt!AJ45</f>
        <v>11.3</v>
      </c>
      <c r="H46" s="117">
        <f>ErgebnisseGesamt!AK45</f>
        <v>4.3499999999999996</v>
      </c>
      <c r="I46" s="117">
        <f>ErgebnisseGesamt!AL45</f>
        <v>6.09</v>
      </c>
      <c r="J46" s="118">
        <f>ErgebnisseGesamt!AM45</f>
        <v>7.83</v>
      </c>
      <c r="K46" s="116">
        <f>ErgebnisseGesamt!AN45</f>
        <v>-5.54</v>
      </c>
      <c r="L46" s="117">
        <f>ErgebnisseGesamt!AP45</f>
        <v>-4.6100000000000003</v>
      </c>
      <c r="M46" s="118">
        <f>ErgebnisseGesamt!AQ45</f>
        <v>4.6100000000000003</v>
      </c>
      <c r="N46" s="116">
        <f>ErgebnisseGesamt!AR45</f>
        <v>6.3</v>
      </c>
      <c r="O46" s="117">
        <f>ErgebnisseGesamt!AS45</f>
        <v>7.86</v>
      </c>
      <c r="P46" s="117">
        <f>ErgebnisseGesamt!AT45</f>
        <v>-6</v>
      </c>
      <c r="Q46" s="117">
        <f>ErgebnisseGesamt!AU45</f>
        <v>-11.15</v>
      </c>
      <c r="R46" s="118">
        <f>ErgebnisseGesamt!AV45</f>
        <v>3</v>
      </c>
    </row>
    <row r="47" spans="1:18" ht="12.75" customHeight="1" x14ac:dyDescent="0.2">
      <c r="A47" s="10" t="str">
        <f>ErgebnisseGesamt!A46</f>
        <v xml:space="preserve">40442     </v>
      </c>
      <c r="B47" s="21" t="str">
        <f>ErgebnisseGesamt!B46</f>
        <v>Schwand im Innkreis</v>
      </c>
      <c r="C47" s="116">
        <f>ErgebnisseGesamt!AE46</f>
        <v>38.5</v>
      </c>
      <c r="D47" s="117">
        <f>ErgebnisseGesamt!AG46</f>
        <v>0</v>
      </c>
      <c r="E47" s="118">
        <f>ErgebnisseGesamt!AH46</f>
        <v>100</v>
      </c>
      <c r="F47" s="116">
        <f>ErgebnisseGesamt!AI46</f>
        <v>56.32</v>
      </c>
      <c r="G47" s="117">
        <f>ErgebnisseGesamt!AJ46</f>
        <v>35.630000000000003</v>
      </c>
      <c r="H47" s="117">
        <f>ErgebnisseGesamt!AK46</f>
        <v>1.1499999999999999</v>
      </c>
      <c r="I47" s="117">
        <f>ErgebnisseGesamt!AL46</f>
        <v>1.1499999999999999</v>
      </c>
      <c r="J47" s="118">
        <f>ErgebnisseGesamt!AM46</f>
        <v>5.75</v>
      </c>
      <c r="K47" s="116">
        <f>ErgebnisseGesamt!AN46</f>
        <v>-7.04</v>
      </c>
      <c r="L47" s="117">
        <f>ErgebnisseGesamt!AP46</f>
        <v>-0.93</v>
      </c>
      <c r="M47" s="118">
        <f>ErgebnisseGesamt!AQ46</f>
        <v>0.93</v>
      </c>
      <c r="N47" s="116">
        <f>ErgebnisseGesamt!AR46</f>
        <v>5.38</v>
      </c>
      <c r="O47" s="117">
        <f>ErgebnisseGesamt!AS46</f>
        <v>13.93</v>
      </c>
      <c r="P47" s="117">
        <f>ErgebnisseGesamt!AT46</f>
        <v>-11.11</v>
      </c>
      <c r="Q47" s="117">
        <f>ErgebnisseGesamt!AU46</f>
        <v>-3.57</v>
      </c>
      <c r="R47" s="118">
        <f>ErgebnisseGesamt!AV46</f>
        <v>-4.63</v>
      </c>
    </row>
    <row r="48" spans="1:18" ht="12.75" customHeight="1" x14ac:dyDescent="0.2">
      <c r="A48" s="10" t="str">
        <f>ErgebnisseGesamt!A47</f>
        <v xml:space="preserve">40443     </v>
      </c>
      <c r="B48" s="21" t="str">
        <f>ErgebnisseGesamt!B47</f>
        <v>Tarsdorf</v>
      </c>
      <c r="C48" s="116">
        <f>ErgebnisseGesamt!AE47</f>
        <v>30.3</v>
      </c>
      <c r="D48" s="117">
        <f>ErgebnisseGesamt!AG47</f>
        <v>0</v>
      </c>
      <c r="E48" s="118">
        <f>ErgebnisseGesamt!AH47</f>
        <v>100</v>
      </c>
      <c r="F48" s="116">
        <f>ErgebnisseGesamt!AI47</f>
        <v>78.2</v>
      </c>
      <c r="G48" s="117">
        <f>ErgebnisseGesamt!AJ47</f>
        <v>12.03</v>
      </c>
      <c r="H48" s="117">
        <f>ErgebnisseGesamt!AK47</f>
        <v>5.26</v>
      </c>
      <c r="I48" s="117">
        <f>ErgebnisseGesamt!AL47</f>
        <v>0.75</v>
      </c>
      <c r="J48" s="118">
        <f>ErgebnisseGesamt!AM47</f>
        <v>3.76</v>
      </c>
      <c r="K48" s="116">
        <f>ErgebnisseGesamt!AN47</f>
        <v>-12.96</v>
      </c>
      <c r="L48" s="117">
        <f>ErgebnisseGesamt!AP47</f>
        <v>-2.15</v>
      </c>
      <c r="M48" s="118">
        <f>ErgebnisseGesamt!AQ47</f>
        <v>2.15</v>
      </c>
      <c r="N48" s="116">
        <f>ErgebnisseGesamt!AR47</f>
        <v>2.37</v>
      </c>
      <c r="O48" s="117">
        <f>ErgebnisseGesamt!AS47</f>
        <v>2.14</v>
      </c>
      <c r="P48" s="117">
        <f>ErgebnisseGesamt!AT47</f>
        <v>-3.53</v>
      </c>
      <c r="Q48" s="117">
        <f>ErgebnisseGesamt!AU47</f>
        <v>-0.9</v>
      </c>
      <c r="R48" s="118">
        <f>ErgebnisseGesamt!AV47</f>
        <v>-0.09</v>
      </c>
    </row>
    <row r="49" spans="1:18" ht="12.75" customHeight="1" x14ac:dyDescent="0.2">
      <c r="A49" s="10" t="str">
        <f>ErgebnisseGesamt!A48</f>
        <v xml:space="preserve">40444     </v>
      </c>
      <c r="B49" s="21" t="str">
        <f>ErgebnisseGesamt!B48</f>
        <v>Treubach</v>
      </c>
      <c r="C49" s="116">
        <f>ErgebnisseGesamt!AE48</f>
        <v>53.69</v>
      </c>
      <c r="D49" s="117">
        <f>ErgebnisseGesamt!AG48</f>
        <v>2.75</v>
      </c>
      <c r="E49" s="118">
        <f>ErgebnisseGesamt!AH48</f>
        <v>97.25</v>
      </c>
      <c r="F49" s="116">
        <f>ErgebnisseGesamt!AI48</f>
        <v>61.32</v>
      </c>
      <c r="G49" s="117">
        <f>ErgebnisseGesamt!AJ48</f>
        <v>19.809999999999999</v>
      </c>
      <c r="H49" s="117">
        <f>ErgebnisseGesamt!AK48</f>
        <v>15.09</v>
      </c>
      <c r="I49" s="117">
        <f>ErgebnisseGesamt!AL48</f>
        <v>1.89</v>
      </c>
      <c r="J49" s="118">
        <f>ErgebnisseGesamt!AM48</f>
        <v>1.89</v>
      </c>
      <c r="K49" s="116">
        <f>ErgebnisseGesamt!AN48</f>
        <v>-6.03</v>
      </c>
      <c r="L49" s="117">
        <f>ErgebnisseGesamt!AP48</f>
        <v>-2.5499999999999998</v>
      </c>
      <c r="M49" s="118">
        <f>ErgebnisseGesamt!AQ48</f>
        <v>2.5499999999999998</v>
      </c>
      <c r="N49" s="116">
        <f>ErgebnisseGesamt!AR48</f>
        <v>6.92</v>
      </c>
      <c r="O49" s="117">
        <f>ErgebnisseGesamt!AS48</f>
        <v>-9.7899999999999991</v>
      </c>
      <c r="P49" s="117">
        <f>ErgebnisseGesamt!AT48</f>
        <v>7.09</v>
      </c>
      <c r="Q49" s="117">
        <f>ErgebnisseGesamt!AU48</f>
        <v>-2.11</v>
      </c>
      <c r="R49" s="118">
        <f>ErgebnisseGesamt!AV48</f>
        <v>-2.11</v>
      </c>
    </row>
    <row r="50" spans="1:18" ht="12.75" customHeight="1" x14ac:dyDescent="0.2">
      <c r="A50" s="10" t="str">
        <f>ErgebnisseGesamt!A49</f>
        <v xml:space="preserve">40446     </v>
      </c>
      <c r="B50" s="21" t="str">
        <f>ErgebnisseGesamt!B49</f>
        <v>Weng im Innkreis</v>
      </c>
      <c r="C50" s="116">
        <f>ErgebnisseGesamt!AE49</f>
        <v>57.31</v>
      </c>
      <c r="D50" s="117">
        <f>ErgebnisseGesamt!AG49</f>
        <v>0</v>
      </c>
      <c r="E50" s="118">
        <f>ErgebnisseGesamt!AH49</f>
        <v>100</v>
      </c>
      <c r="F50" s="116">
        <f>ErgebnisseGesamt!AI49</f>
        <v>53.69</v>
      </c>
      <c r="G50" s="117">
        <f>ErgebnisseGesamt!AJ49</f>
        <v>40.94</v>
      </c>
      <c r="H50" s="117">
        <f>ErgebnisseGesamt!AK49</f>
        <v>1.34</v>
      </c>
      <c r="I50" s="117">
        <f>ErgebnisseGesamt!AL49</f>
        <v>2.0099999999999998</v>
      </c>
      <c r="J50" s="118">
        <f>ErgebnisseGesamt!AM49</f>
        <v>2.0099999999999998</v>
      </c>
      <c r="K50" s="116">
        <f>ErgebnisseGesamt!AN49</f>
        <v>-12.48</v>
      </c>
      <c r="L50" s="117">
        <f>ErgebnisseGesamt!AP49</f>
        <v>-1</v>
      </c>
      <c r="M50" s="118">
        <f>ErgebnisseGesamt!AQ49</f>
        <v>1</v>
      </c>
      <c r="N50" s="116">
        <f>ErgebnisseGesamt!AR49</f>
        <v>3.44</v>
      </c>
      <c r="O50" s="117">
        <f>ErgebnisseGesamt!AS49</f>
        <v>0.24</v>
      </c>
      <c r="P50" s="117">
        <f>ErgebnisseGesamt!AT49</f>
        <v>-3.68</v>
      </c>
      <c r="Q50" s="117">
        <f>ErgebnisseGesamt!AU49</f>
        <v>-1</v>
      </c>
      <c r="R50" s="118">
        <f>ErgebnisseGesamt!AV49</f>
        <v>1.01</v>
      </c>
    </row>
    <row r="51" spans="1:18" ht="12.75" customHeight="1" x14ac:dyDescent="0.2">
      <c r="A51" s="76" t="str">
        <f>ErgebnisseGesamt!A4</f>
        <v xml:space="preserve">404       </v>
      </c>
      <c r="B51" s="77" t="str">
        <f>ErgebnisseGesamt!B4</f>
        <v>Bezirk Braunau</v>
      </c>
      <c r="C51" s="119">
        <f>ErgebnisseGesamt!AE4</f>
        <v>41.84</v>
      </c>
      <c r="D51" s="120">
        <f>ErgebnisseGesamt!AG4</f>
        <v>1.03</v>
      </c>
      <c r="E51" s="121">
        <f>ErgebnisseGesamt!AH4</f>
        <v>98.97</v>
      </c>
      <c r="F51" s="119">
        <f>ErgebnisseGesamt!AI4</f>
        <v>66.78</v>
      </c>
      <c r="G51" s="120">
        <f>ErgebnisseGesamt!AJ4</f>
        <v>16.309999999999999</v>
      </c>
      <c r="H51" s="120">
        <f>ErgebnisseGesamt!AK4</f>
        <v>8.06</v>
      </c>
      <c r="I51" s="120">
        <f>ErgebnisseGesamt!AL4</f>
        <v>2.88</v>
      </c>
      <c r="J51" s="121">
        <f>ErgebnisseGesamt!AM4</f>
        <v>5.97</v>
      </c>
      <c r="K51" s="119">
        <f>ErgebnisseGesamt!AN4</f>
        <v>-6.02</v>
      </c>
      <c r="L51" s="120">
        <f>ErgebnisseGesamt!AP4</f>
        <v>-0.79</v>
      </c>
      <c r="M51" s="121">
        <f>ErgebnisseGesamt!AQ4</f>
        <v>0.79</v>
      </c>
      <c r="N51" s="119">
        <f>ErgebnisseGesamt!AR4</f>
        <v>1.27</v>
      </c>
      <c r="O51" s="120">
        <f>ErgebnisseGesamt!AS4</f>
        <v>3.19</v>
      </c>
      <c r="P51" s="120">
        <f>ErgebnisseGesamt!AT4</f>
        <v>-3.61</v>
      </c>
      <c r="Q51" s="120">
        <f>ErgebnisseGesamt!AU4</f>
        <v>-1.41</v>
      </c>
      <c r="R51" s="121">
        <f>ErgebnisseGesamt!AV4</f>
        <v>0.56000000000000005</v>
      </c>
    </row>
    <row r="52" spans="1:18" x14ac:dyDescent="0.2">
      <c r="A52" s="128"/>
      <c r="B52" s="127"/>
      <c r="C52" s="81"/>
      <c r="D52" s="81"/>
      <c r="E52" s="81"/>
      <c r="F52" s="81"/>
      <c r="G52" s="46"/>
      <c r="H52" s="46"/>
      <c r="I52" s="46"/>
      <c r="J52" s="46"/>
      <c r="K52" s="81"/>
      <c r="L52" s="81"/>
      <c r="M52" s="81"/>
      <c r="N52" s="81"/>
      <c r="O52" s="81"/>
      <c r="P52" s="81"/>
      <c r="Q52" s="81"/>
      <c r="R52" s="82"/>
    </row>
    <row r="53" spans="1:18" x14ac:dyDescent="0.2">
      <c r="A53" s="84"/>
      <c r="B53" s="53" t="s">
        <v>10</v>
      </c>
      <c r="C53" s="54"/>
      <c r="D53" s="55" t="s">
        <v>11</v>
      </c>
      <c r="E53" s="83" t="s">
        <v>12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50"/>
    </row>
    <row r="54" spans="1:18" x14ac:dyDescent="0.2">
      <c r="A54" s="57">
        <f>'Stimmen und Mandate'!A55</f>
        <v>45</v>
      </c>
      <c r="B54" s="58" t="s">
        <v>13</v>
      </c>
      <c r="C54" s="59" t="s">
        <v>14</v>
      </c>
      <c r="D54" s="59">
        <f>'Stimmen und Mandate'!D55</f>
        <v>45</v>
      </c>
      <c r="E54" s="61">
        <f>'Stimmen und Mandate'!E55</f>
        <v>100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50"/>
    </row>
    <row r="55" spans="1:18" x14ac:dyDescent="0.2">
      <c r="A55" s="62">
        <f>'Stimmen und Mandate'!A56</f>
        <v>12494</v>
      </c>
      <c r="B55" s="63" t="s">
        <v>15</v>
      </c>
      <c r="C55" s="64" t="s">
        <v>14</v>
      </c>
      <c r="D55" s="65">
        <f>'Stimmen und Mandate'!D56</f>
        <v>12494</v>
      </c>
      <c r="E55" s="66">
        <f>'Stimmen und Mandate'!E56</f>
        <v>100</v>
      </c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2"/>
    </row>
  </sheetData>
  <mergeCells count="2">
    <mergeCell ref="C4:J4"/>
    <mergeCell ref="K4:R4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 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51"/>
  <sheetViews>
    <sheetView zoomScaleNormal="100"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1.25" x14ac:dyDescent="0.2"/>
  <cols>
    <col min="1" max="1" width="7.42578125" style="6" bestFit="1" customWidth="1"/>
    <col min="2" max="2" width="31.7109375" style="6" customWidth="1"/>
    <col min="3" max="11" width="7" style="6" customWidth="1"/>
    <col min="12" max="17" width="3.7109375" style="6" customWidth="1"/>
    <col min="18" max="25" width="7" style="6" customWidth="1"/>
    <col min="26" max="16384" width="11.42578125" style="6"/>
  </cols>
  <sheetData>
    <row r="1" spans="1:25" customFormat="1" ht="12.75" x14ac:dyDescent="0.2">
      <c r="A1" s="144" t="str">
        <f>"Landwirtschaftskammerwahl " &amp; YEAR(ErgebnisseGesamt!CG4)-6</f>
        <v>Landwirtschaftskammerwahl 2015</v>
      </c>
      <c r="B1" s="5"/>
    </row>
    <row r="2" spans="1:25" customFormat="1" ht="12.75" x14ac:dyDescent="0.2">
      <c r="A2" s="144" t="str">
        <f>ErgebnisseGesamt!B4&amp;" - endgültiges Ergebnis"</f>
        <v>Bezirk Braunau - endgültiges Ergebnis</v>
      </c>
      <c r="B2" s="5"/>
    </row>
    <row r="3" spans="1:25" customFormat="1" ht="12.75" x14ac:dyDescent="0.2">
      <c r="A3" s="5"/>
      <c r="B3" s="5"/>
    </row>
    <row r="4" spans="1:25" s="109" customFormat="1" ht="12.75" customHeight="1" x14ac:dyDescent="0.2">
      <c r="A4" s="157"/>
      <c r="B4" s="159"/>
      <c r="C4" s="157" t="str">
        <f>"Landwirtschaftskammerwahl " &amp; YEAR(ErgebnisseGesamt!CG4)-6 &amp; " - Stimmen"</f>
        <v>Landwirtschaftskammerwahl 2015 - Stimmen</v>
      </c>
      <c r="D4" s="158"/>
      <c r="E4" s="158"/>
      <c r="F4" s="158"/>
      <c r="G4" s="158"/>
      <c r="H4" s="158"/>
      <c r="I4" s="158"/>
      <c r="J4" s="158"/>
      <c r="K4" s="158"/>
      <c r="L4" s="157" t="s">
        <v>20</v>
      </c>
      <c r="M4" s="158"/>
      <c r="N4" s="158"/>
      <c r="O4" s="158"/>
      <c r="P4" s="158"/>
      <c r="Q4" s="159"/>
      <c r="R4" s="157" t="str">
        <f>"Landwirtschaftskammerwahl " &amp; YEAR(ErgebnisseGesamt!CG4)-6 &amp; " - Stimmanteile"</f>
        <v>Landwirtschaftskammerwahl 2015 - Stimmanteile</v>
      </c>
      <c r="S4" s="158"/>
      <c r="T4" s="158"/>
      <c r="U4" s="158"/>
      <c r="V4" s="158"/>
      <c r="W4" s="158"/>
      <c r="X4" s="158"/>
      <c r="Y4" s="159"/>
    </row>
    <row r="5" spans="1:25" ht="33" customHeight="1" x14ac:dyDescent="0.2">
      <c r="A5" s="91" t="s">
        <v>0</v>
      </c>
      <c r="B5" s="93" t="s">
        <v>16</v>
      </c>
      <c r="C5" s="91" t="s">
        <v>38</v>
      </c>
      <c r="D5" s="97" t="s">
        <v>1</v>
      </c>
      <c r="E5" s="91" t="s">
        <v>2</v>
      </c>
      <c r="F5" s="97" t="s">
        <v>3</v>
      </c>
      <c r="G5" s="103" t="s">
        <v>46</v>
      </c>
      <c r="H5" s="17" t="s">
        <v>45</v>
      </c>
      <c r="I5" s="17" t="s">
        <v>4</v>
      </c>
      <c r="J5" s="17" t="s">
        <v>5</v>
      </c>
      <c r="K5" s="104" t="s">
        <v>6</v>
      </c>
      <c r="L5" s="157" t="s">
        <v>20</v>
      </c>
      <c r="M5" s="158"/>
      <c r="N5" s="158"/>
      <c r="O5" s="158"/>
      <c r="P5" s="158"/>
      <c r="Q5" s="159"/>
      <c r="R5" s="106" t="s">
        <v>39</v>
      </c>
      <c r="S5" s="18" t="s">
        <v>2</v>
      </c>
      <c r="T5" s="92" t="s">
        <v>3</v>
      </c>
      <c r="U5" s="106" t="s">
        <v>46</v>
      </c>
      <c r="V5" s="17" t="s">
        <v>45</v>
      </c>
      <c r="W5" s="17" t="s">
        <v>4</v>
      </c>
      <c r="X5" s="17" t="s">
        <v>5</v>
      </c>
      <c r="Y5" s="92" t="s">
        <v>6</v>
      </c>
    </row>
    <row r="6" spans="1:25" ht="12.75" customHeight="1" x14ac:dyDescent="0.2">
      <c r="A6" s="89" t="str">
        <f>ErgebnisseGesamt!A5</f>
        <v xml:space="preserve">40401     </v>
      </c>
      <c r="B6" s="94" t="str">
        <f>ErgebnisseGesamt!B5</f>
        <v>Altheim</v>
      </c>
      <c r="C6" s="24">
        <f>ErgebnisseGesamt!BG5</f>
        <v>323</v>
      </c>
      <c r="D6" s="25">
        <f>ErgebnisseGesamt!BI5</f>
        <v>202</v>
      </c>
      <c r="E6" s="24">
        <f>ErgebnisseGesamt!BK5</f>
        <v>3</v>
      </c>
      <c r="F6" s="25">
        <f>ErgebnisseGesamt!BL5</f>
        <v>199</v>
      </c>
      <c r="G6" s="24">
        <f>ErgebnisseGesamt!BM5</f>
        <v>109</v>
      </c>
      <c r="H6" s="12">
        <f>ErgebnisseGesamt!BN5</f>
        <v>15</v>
      </c>
      <c r="I6" s="12">
        <f>ErgebnisseGesamt!BO5</f>
        <v>50</v>
      </c>
      <c r="J6" s="12">
        <f>ErgebnisseGesamt!BP5</f>
        <v>10</v>
      </c>
      <c r="K6" s="25">
        <f>ErgebnisseGesamt!BQ5</f>
        <v>15</v>
      </c>
      <c r="L6" s="153">
        <f>ErgebnisseGesamt!BR5</f>
        <v>7</v>
      </c>
      <c r="M6" s="90">
        <f>ErgebnisseGesamt!BS5</f>
        <v>5</v>
      </c>
      <c r="N6" s="90">
        <f>ErgebnisseGesamt!BT5</f>
        <v>0</v>
      </c>
      <c r="O6" s="90">
        <f>ErgebnisseGesamt!BU5</f>
        <v>2</v>
      </c>
      <c r="P6" s="90">
        <f>ErgebnisseGesamt!BV5</f>
        <v>0</v>
      </c>
      <c r="Q6" s="98">
        <f>ErgebnisseGesamt!BW5</f>
        <v>0</v>
      </c>
      <c r="R6" s="71">
        <f>ErgebnisseGesamt!BX5</f>
        <v>62.54</v>
      </c>
      <c r="S6" s="72">
        <f>ErgebnisseGesamt!BZ5</f>
        <v>1.49</v>
      </c>
      <c r="T6" s="73">
        <f>ErgebnisseGesamt!CA5</f>
        <v>98.51</v>
      </c>
      <c r="U6" s="71">
        <f>ErgebnisseGesamt!CB5</f>
        <v>54.77</v>
      </c>
      <c r="V6" s="72">
        <f>ErgebnisseGesamt!CC5</f>
        <v>7.54</v>
      </c>
      <c r="W6" s="72">
        <f>ErgebnisseGesamt!CD5</f>
        <v>25.13</v>
      </c>
      <c r="X6" s="90">
        <f>ErgebnisseGesamt!CE5</f>
        <v>5.03</v>
      </c>
      <c r="Y6" s="73">
        <f>ErgebnisseGesamt!CF5</f>
        <v>7.54</v>
      </c>
    </row>
    <row r="7" spans="1:25" ht="12.75" customHeight="1" x14ac:dyDescent="0.2">
      <c r="A7" s="86" t="str">
        <f>ErgebnisseGesamt!A6</f>
        <v xml:space="preserve">40402     </v>
      </c>
      <c r="B7" s="95" t="str">
        <f>ErgebnisseGesamt!B6</f>
        <v>Aspach</v>
      </c>
      <c r="C7" s="24">
        <f>ErgebnisseGesamt!BG6</f>
        <v>469</v>
      </c>
      <c r="D7" s="27">
        <f>ErgebnisseGesamt!BI6</f>
        <v>264</v>
      </c>
      <c r="E7" s="26">
        <f>ErgebnisseGesamt!BK6</f>
        <v>7</v>
      </c>
      <c r="F7" s="27">
        <f>ErgebnisseGesamt!BL6</f>
        <v>257</v>
      </c>
      <c r="G7" s="26">
        <f>ErgebnisseGesamt!BM6</f>
        <v>184</v>
      </c>
      <c r="H7" s="7">
        <f>ErgebnisseGesamt!BN6</f>
        <v>29</v>
      </c>
      <c r="I7" s="7">
        <f>ErgebnisseGesamt!BO6</f>
        <v>17</v>
      </c>
      <c r="J7" s="7">
        <f>ErgebnisseGesamt!BP6</f>
        <v>12</v>
      </c>
      <c r="K7" s="27">
        <f>ErgebnisseGesamt!BQ6</f>
        <v>15</v>
      </c>
      <c r="L7" s="105">
        <f>ErgebnisseGesamt!BR6</f>
        <v>9</v>
      </c>
      <c r="M7" s="85">
        <f>ErgebnisseGesamt!BS6</f>
        <v>8</v>
      </c>
      <c r="N7" s="85">
        <f>ErgebnisseGesamt!BT6</f>
        <v>1</v>
      </c>
      <c r="O7" s="85">
        <f>ErgebnisseGesamt!BU6</f>
        <v>0</v>
      </c>
      <c r="P7" s="85">
        <f>ErgebnisseGesamt!BV6</f>
        <v>0</v>
      </c>
      <c r="Q7" s="99">
        <f>ErgebnisseGesamt!BW6</f>
        <v>0</v>
      </c>
      <c r="R7" s="69">
        <f>ErgebnisseGesamt!BX6</f>
        <v>56.29</v>
      </c>
      <c r="S7" s="67">
        <f>ErgebnisseGesamt!BZ6</f>
        <v>2.65</v>
      </c>
      <c r="T7" s="68">
        <f>ErgebnisseGesamt!CA6</f>
        <v>97.35</v>
      </c>
      <c r="U7" s="69">
        <f>ErgebnisseGesamt!CB6</f>
        <v>71.599999999999994</v>
      </c>
      <c r="V7" s="67">
        <f>ErgebnisseGesamt!CC6</f>
        <v>11.28</v>
      </c>
      <c r="W7" s="67">
        <f>ErgebnisseGesamt!CD6</f>
        <v>6.61</v>
      </c>
      <c r="X7" s="85">
        <f>ErgebnisseGesamt!CE6</f>
        <v>4.67</v>
      </c>
      <c r="Y7" s="68">
        <f>ErgebnisseGesamt!CF6</f>
        <v>5.84</v>
      </c>
    </row>
    <row r="8" spans="1:25" ht="12.75" customHeight="1" x14ac:dyDescent="0.2">
      <c r="A8" s="86" t="str">
        <f>ErgebnisseGesamt!A7</f>
        <v xml:space="preserve">40403     </v>
      </c>
      <c r="B8" s="95" t="str">
        <f>ErgebnisseGesamt!B7</f>
        <v>Auerbach</v>
      </c>
      <c r="C8" s="24">
        <f>ErgebnisseGesamt!BG7</f>
        <v>137</v>
      </c>
      <c r="D8" s="27">
        <f>ErgebnisseGesamt!BI7</f>
        <v>78</v>
      </c>
      <c r="E8" s="26">
        <f>ErgebnisseGesamt!BK7</f>
        <v>2</v>
      </c>
      <c r="F8" s="27">
        <f>ErgebnisseGesamt!BL7</f>
        <v>76</v>
      </c>
      <c r="G8" s="26">
        <f>ErgebnisseGesamt!BM7</f>
        <v>64</v>
      </c>
      <c r="H8" s="7">
        <f>ErgebnisseGesamt!BN7</f>
        <v>1</v>
      </c>
      <c r="I8" s="7">
        <f>ErgebnisseGesamt!BO7</f>
        <v>10</v>
      </c>
      <c r="J8" s="7">
        <f>ErgebnisseGesamt!BP7</f>
        <v>1</v>
      </c>
      <c r="K8" s="27">
        <f>ErgebnisseGesamt!BQ7</f>
        <v>0</v>
      </c>
      <c r="L8" s="105">
        <f>ErgebnisseGesamt!BR7</f>
        <v>7</v>
      </c>
      <c r="M8" s="85">
        <f>ErgebnisseGesamt!BS7</f>
        <v>6</v>
      </c>
      <c r="N8" s="85">
        <f>ErgebnisseGesamt!BT7</f>
        <v>0</v>
      </c>
      <c r="O8" s="85">
        <f>ErgebnisseGesamt!BU7</f>
        <v>1</v>
      </c>
      <c r="P8" s="85">
        <f>ErgebnisseGesamt!BV7</f>
        <v>0</v>
      </c>
      <c r="Q8" s="99">
        <f>ErgebnisseGesamt!BW7</f>
        <v>0</v>
      </c>
      <c r="R8" s="69">
        <f>ErgebnisseGesamt!BX7</f>
        <v>56.93</v>
      </c>
      <c r="S8" s="67">
        <f>ErgebnisseGesamt!BZ7</f>
        <v>2.56</v>
      </c>
      <c r="T8" s="68">
        <f>ErgebnisseGesamt!CA7</f>
        <v>97.44</v>
      </c>
      <c r="U8" s="69">
        <f>ErgebnisseGesamt!CB7</f>
        <v>84.21</v>
      </c>
      <c r="V8" s="67">
        <f>ErgebnisseGesamt!CC7</f>
        <v>1.32</v>
      </c>
      <c r="W8" s="67">
        <f>ErgebnisseGesamt!CD7</f>
        <v>13.16</v>
      </c>
      <c r="X8" s="85">
        <f>ErgebnisseGesamt!CE7</f>
        <v>1.32</v>
      </c>
      <c r="Y8" s="68">
        <f>ErgebnisseGesamt!CF7</f>
        <v>0</v>
      </c>
    </row>
    <row r="9" spans="1:25" ht="12.75" customHeight="1" x14ac:dyDescent="0.2">
      <c r="A9" s="86" t="str">
        <f>ErgebnisseGesamt!A8</f>
        <v xml:space="preserve">40404     </v>
      </c>
      <c r="B9" s="95" t="str">
        <f>ErgebnisseGesamt!B8</f>
        <v>Braunau am Inn</v>
      </c>
      <c r="C9" s="24">
        <f>ErgebnisseGesamt!BG8</f>
        <v>412</v>
      </c>
      <c r="D9" s="27">
        <f>ErgebnisseGesamt!BI8</f>
        <v>160</v>
      </c>
      <c r="E9" s="26">
        <f>ErgebnisseGesamt!BK8</f>
        <v>0</v>
      </c>
      <c r="F9" s="27">
        <f>ErgebnisseGesamt!BL8</f>
        <v>160</v>
      </c>
      <c r="G9" s="26">
        <f>ErgebnisseGesamt!BM8</f>
        <v>98</v>
      </c>
      <c r="H9" s="7">
        <f>ErgebnisseGesamt!BN8</f>
        <v>8</v>
      </c>
      <c r="I9" s="7">
        <f>ErgebnisseGesamt!BO8</f>
        <v>33</v>
      </c>
      <c r="J9" s="7">
        <f>ErgebnisseGesamt!BP8</f>
        <v>2</v>
      </c>
      <c r="K9" s="27">
        <f>ErgebnisseGesamt!BQ8</f>
        <v>19</v>
      </c>
      <c r="L9" s="105">
        <f>ErgebnisseGesamt!BR8</f>
        <v>9</v>
      </c>
      <c r="M9" s="85">
        <f>ErgebnisseGesamt!BS8</f>
        <v>6</v>
      </c>
      <c r="N9" s="85">
        <f>ErgebnisseGesamt!BT8</f>
        <v>0</v>
      </c>
      <c r="O9" s="85">
        <f>ErgebnisseGesamt!BU8</f>
        <v>2</v>
      </c>
      <c r="P9" s="85">
        <f>ErgebnisseGesamt!BV8</f>
        <v>0</v>
      </c>
      <c r="Q9" s="99">
        <f>ErgebnisseGesamt!BW8</f>
        <v>1</v>
      </c>
      <c r="R9" s="69">
        <f>ErgebnisseGesamt!BX8</f>
        <v>38.83</v>
      </c>
      <c r="S9" s="67">
        <f>ErgebnisseGesamt!BZ8</f>
        <v>0</v>
      </c>
      <c r="T9" s="68">
        <f>ErgebnisseGesamt!CA8</f>
        <v>100</v>
      </c>
      <c r="U9" s="69">
        <f>ErgebnisseGesamt!CB8</f>
        <v>61.25</v>
      </c>
      <c r="V9" s="67">
        <f>ErgebnisseGesamt!CC8</f>
        <v>5</v>
      </c>
      <c r="W9" s="67">
        <f>ErgebnisseGesamt!CD8</f>
        <v>20.63</v>
      </c>
      <c r="X9" s="85">
        <f>ErgebnisseGesamt!CE8</f>
        <v>1.25</v>
      </c>
      <c r="Y9" s="68">
        <f>ErgebnisseGesamt!CF8</f>
        <v>11.88</v>
      </c>
    </row>
    <row r="10" spans="1:25" ht="12.75" customHeight="1" x14ac:dyDescent="0.2">
      <c r="A10" s="86" t="str">
        <f>ErgebnisseGesamt!A9</f>
        <v xml:space="preserve">40405     </v>
      </c>
      <c r="B10" s="95" t="str">
        <f>ErgebnisseGesamt!B9</f>
        <v>Burgkirchen</v>
      </c>
      <c r="C10" s="24">
        <f>ErgebnisseGesamt!BG9</f>
        <v>484</v>
      </c>
      <c r="D10" s="27">
        <f>ErgebnisseGesamt!BI9</f>
        <v>214</v>
      </c>
      <c r="E10" s="26">
        <f>ErgebnisseGesamt!BK9</f>
        <v>7</v>
      </c>
      <c r="F10" s="27">
        <f>ErgebnisseGesamt!BL9</f>
        <v>207</v>
      </c>
      <c r="G10" s="26">
        <f>ErgebnisseGesamt!BM9</f>
        <v>147</v>
      </c>
      <c r="H10" s="7">
        <f>ErgebnisseGesamt!BN9</f>
        <v>42</v>
      </c>
      <c r="I10" s="7">
        <f>ErgebnisseGesamt!BO9</f>
        <v>11</v>
      </c>
      <c r="J10" s="7">
        <f>ErgebnisseGesamt!BP9</f>
        <v>2</v>
      </c>
      <c r="K10" s="27">
        <f>ErgebnisseGesamt!BQ9</f>
        <v>5</v>
      </c>
      <c r="L10" s="105">
        <f>ErgebnisseGesamt!BR9</f>
        <v>9</v>
      </c>
      <c r="M10" s="85">
        <f>ErgebnisseGesamt!BS9</f>
        <v>7</v>
      </c>
      <c r="N10" s="85">
        <f>ErgebnisseGesamt!BT9</f>
        <v>2</v>
      </c>
      <c r="O10" s="85">
        <f>ErgebnisseGesamt!BU9</f>
        <v>0</v>
      </c>
      <c r="P10" s="85">
        <f>ErgebnisseGesamt!BV9</f>
        <v>0</v>
      </c>
      <c r="Q10" s="99">
        <f>ErgebnisseGesamt!BW9</f>
        <v>0</v>
      </c>
      <c r="R10" s="69">
        <f>ErgebnisseGesamt!BX9</f>
        <v>44.21</v>
      </c>
      <c r="S10" s="67">
        <f>ErgebnisseGesamt!BZ9</f>
        <v>3.27</v>
      </c>
      <c r="T10" s="68">
        <f>ErgebnisseGesamt!CA9</f>
        <v>96.73</v>
      </c>
      <c r="U10" s="69">
        <f>ErgebnisseGesamt!CB9</f>
        <v>71.010000000000005</v>
      </c>
      <c r="V10" s="67">
        <f>ErgebnisseGesamt!CC9</f>
        <v>20.29</v>
      </c>
      <c r="W10" s="67">
        <f>ErgebnisseGesamt!CD9</f>
        <v>5.31</v>
      </c>
      <c r="X10" s="85">
        <f>ErgebnisseGesamt!CE9</f>
        <v>0.97</v>
      </c>
      <c r="Y10" s="68">
        <f>ErgebnisseGesamt!CF9</f>
        <v>2.42</v>
      </c>
    </row>
    <row r="11" spans="1:25" ht="12.75" customHeight="1" x14ac:dyDescent="0.2">
      <c r="A11" s="86" t="str">
        <f>ErgebnisseGesamt!A10</f>
        <v xml:space="preserve">40406     </v>
      </c>
      <c r="B11" s="95" t="str">
        <f>ErgebnisseGesamt!B10</f>
        <v>Eggelsberg</v>
      </c>
      <c r="C11" s="24">
        <f>ErgebnisseGesamt!BG10</f>
        <v>373</v>
      </c>
      <c r="D11" s="27">
        <f>ErgebnisseGesamt!BI10</f>
        <v>193</v>
      </c>
      <c r="E11" s="26">
        <f>ErgebnisseGesamt!BK10</f>
        <v>2</v>
      </c>
      <c r="F11" s="27">
        <f>ErgebnisseGesamt!BL10</f>
        <v>191</v>
      </c>
      <c r="G11" s="26">
        <f>ErgebnisseGesamt!BM10</f>
        <v>79</v>
      </c>
      <c r="H11" s="7">
        <f>ErgebnisseGesamt!BN10</f>
        <v>22</v>
      </c>
      <c r="I11" s="7">
        <f>ErgebnisseGesamt!BO10</f>
        <v>65</v>
      </c>
      <c r="J11" s="7">
        <f>ErgebnisseGesamt!BP10</f>
        <v>15</v>
      </c>
      <c r="K11" s="27">
        <f>ErgebnisseGesamt!BQ10</f>
        <v>10</v>
      </c>
      <c r="L11" s="105">
        <f>ErgebnisseGesamt!BR10</f>
        <v>7</v>
      </c>
      <c r="M11" s="85">
        <f>ErgebnisseGesamt!BS10</f>
        <v>3</v>
      </c>
      <c r="N11" s="85">
        <f>ErgebnisseGesamt!BT10</f>
        <v>1</v>
      </c>
      <c r="O11" s="85">
        <f>ErgebnisseGesamt!BU10</f>
        <v>3</v>
      </c>
      <c r="P11" s="85">
        <f>ErgebnisseGesamt!BV10</f>
        <v>0</v>
      </c>
      <c r="Q11" s="99">
        <f>ErgebnisseGesamt!BW10</f>
        <v>0</v>
      </c>
      <c r="R11" s="69">
        <f>ErgebnisseGesamt!BX10</f>
        <v>51.74</v>
      </c>
      <c r="S11" s="67">
        <f>ErgebnisseGesamt!BZ10</f>
        <v>1.04</v>
      </c>
      <c r="T11" s="68">
        <f>ErgebnisseGesamt!CA10</f>
        <v>98.96</v>
      </c>
      <c r="U11" s="69">
        <f>ErgebnisseGesamt!CB10</f>
        <v>41.36</v>
      </c>
      <c r="V11" s="67">
        <f>ErgebnisseGesamt!CC10</f>
        <v>11.52</v>
      </c>
      <c r="W11" s="67">
        <f>ErgebnisseGesamt!CD10</f>
        <v>34.03</v>
      </c>
      <c r="X11" s="85">
        <f>ErgebnisseGesamt!CE10</f>
        <v>7.85</v>
      </c>
      <c r="Y11" s="68">
        <f>ErgebnisseGesamt!CF10</f>
        <v>5.24</v>
      </c>
    </row>
    <row r="12" spans="1:25" ht="12.75" customHeight="1" x14ac:dyDescent="0.2">
      <c r="A12" s="86" t="str">
        <f>ErgebnisseGesamt!A11</f>
        <v xml:space="preserve">40407     </v>
      </c>
      <c r="B12" s="95" t="str">
        <f>ErgebnisseGesamt!B11</f>
        <v>Feldkirchen bei Mattighofen</v>
      </c>
      <c r="C12" s="24">
        <f>ErgebnisseGesamt!BG11</f>
        <v>528</v>
      </c>
      <c r="D12" s="27">
        <f>ErgebnisseGesamt!BI11</f>
        <v>229</v>
      </c>
      <c r="E12" s="26">
        <f>ErgebnisseGesamt!BK11</f>
        <v>2</v>
      </c>
      <c r="F12" s="27">
        <f>ErgebnisseGesamt!BL11</f>
        <v>227</v>
      </c>
      <c r="G12" s="26">
        <f>ErgebnisseGesamt!BM11</f>
        <v>118</v>
      </c>
      <c r="H12" s="7">
        <f>ErgebnisseGesamt!BN11</f>
        <v>15</v>
      </c>
      <c r="I12" s="7">
        <f>ErgebnisseGesamt!BO11</f>
        <v>77</v>
      </c>
      <c r="J12" s="7">
        <f>ErgebnisseGesamt!BP11</f>
        <v>10</v>
      </c>
      <c r="K12" s="27">
        <f>ErgebnisseGesamt!BQ11</f>
        <v>7</v>
      </c>
      <c r="L12" s="105">
        <f>ErgebnisseGesamt!BR11</f>
        <v>9</v>
      </c>
      <c r="M12" s="85">
        <f>ErgebnisseGesamt!BS11</f>
        <v>6</v>
      </c>
      <c r="N12" s="85">
        <f>ErgebnisseGesamt!BT11</f>
        <v>0</v>
      </c>
      <c r="O12" s="85">
        <f>ErgebnisseGesamt!BU11</f>
        <v>3</v>
      </c>
      <c r="P12" s="85">
        <f>ErgebnisseGesamt!BV11</f>
        <v>0</v>
      </c>
      <c r="Q12" s="99">
        <f>ErgebnisseGesamt!BW11</f>
        <v>0</v>
      </c>
      <c r="R12" s="69">
        <f>ErgebnisseGesamt!BX11</f>
        <v>43.37</v>
      </c>
      <c r="S12" s="67">
        <f>ErgebnisseGesamt!BZ11</f>
        <v>0.87</v>
      </c>
      <c r="T12" s="68">
        <f>ErgebnisseGesamt!CA11</f>
        <v>99.13</v>
      </c>
      <c r="U12" s="69">
        <f>ErgebnisseGesamt!CB11</f>
        <v>51.98</v>
      </c>
      <c r="V12" s="67">
        <f>ErgebnisseGesamt!CC11</f>
        <v>6.61</v>
      </c>
      <c r="W12" s="67">
        <f>ErgebnisseGesamt!CD11</f>
        <v>33.92</v>
      </c>
      <c r="X12" s="85">
        <f>ErgebnisseGesamt!CE11</f>
        <v>4.41</v>
      </c>
      <c r="Y12" s="68">
        <f>ErgebnisseGesamt!CF11</f>
        <v>3.08</v>
      </c>
    </row>
    <row r="13" spans="1:25" ht="12.75" customHeight="1" x14ac:dyDescent="0.2">
      <c r="A13" s="86" t="str">
        <f>ErgebnisseGesamt!A12</f>
        <v xml:space="preserve">40408     </v>
      </c>
      <c r="B13" s="95" t="str">
        <f>ErgebnisseGesamt!B12</f>
        <v>Franking</v>
      </c>
      <c r="C13" s="24">
        <f>ErgebnisseGesamt!BG12</f>
        <v>175</v>
      </c>
      <c r="D13" s="27">
        <f>ErgebnisseGesamt!BI12</f>
        <v>87</v>
      </c>
      <c r="E13" s="26">
        <f>ErgebnisseGesamt!BK12</f>
        <v>0</v>
      </c>
      <c r="F13" s="27">
        <f>ErgebnisseGesamt!BL12</f>
        <v>87</v>
      </c>
      <c r="G13" s="26">
        <f>ErgebnisseGesamt!BM12</f>
        <v>67</v>
      </c>
      <c r="H13" s="7">
        <f>ErgebnisseGesamt!BN12</f>
        <v>7</v>
      </c>
      <c r="I13" s="7">
        <f>ErgebnisseGesamt!BO12</f>
        <v>9</v>
      </c>
      <c r="J13" s="7">
        <f>ErgebnisseGesamt!BP12</f>
        <v>1</v>
      </c>
      <c r="K13" s="27">
        <f>ErgebnisseGesamt!BQ12</f>
        <v>3</v>
      </c>
      <c r="L13" s="105">
        <f>ErgebnisseGesamt!BR12</f>
        <v>7</v>
      </c>
      <c r="M13" s="85">
        <f>ErgebnisseGesamt!BS12</f>
        <v>7</v>
      </c>
      <c r="N13" s="85">
        <f>ErgebnisseGesamt!BT12</f>
        <v>0</v>
      </c>
      <c r="O13" s="85">
        <f>ErgebnisseGesamt!BU12</f>
        <v>0</v>
      </c>
      <c r="P13" s="85">
        <f>ErgebnisseGesamt!BV12</f>
        <v>0</v>
      </c>
      <c r="Q13" s="99">
        <f>ErgebnisseGesamt!BW12</f>
        <v>0</v>
      </c>
      <c r="R13" s="69">
        <f>ErgebnisseGesamt!BX12</f>
        <v>49.71</v>
      </c>
      <c r="S13" s="67">
        <f>ErgebnisseGesamt!BZ12</f>
        <v>0</v>
      </c>
      <c r="T13" s="68">
        <f>ErgebnisseGesamt!CA12</f>
        <v>100</v>
      </c>
      <c r="U13" s="69">
        <f>ErgebnisseGesamt!CB12</f>
        <v>77.010000000000005</v>
      </c>
      <c r="V13" s="67">
        <f>ErgebnisseGesamt!CC12</f>
        <v>8.0500000000000007</v>
      </c>
      <c r="W13" s="67">
        <f>ErgebnisseGesamt!CD12</f>
        <v>10.34</v>
      </c>
      <c r="X13" s="85">
        <f>ErgebnisseGesamt!CE12</f>
        <v>1.1499999999999999</v>
      </c>
      <c r="Y13" s="68">
        <f>ErgebnisseGesamt!CF12</f>
        <v>3.45</v>
      </c>
    </row>
    <row r="14" spans="1:25" ht="12.75" customHeight="1" x14ac:dyDescent="0.2">
      <c r="A14" s="86" t="str">
        <f>ErgebnisseGesamt!A13</f>
        <v xml:space="preserve">40409     </v>
      </c>
      <c r="B14" s="95" t="str">
        <f>ErgebnisseGesamt!B13</f>
        <v>Geretsberg</v>
      </c>
      <c r="C14" s="24">
        <f>ErgebnisseGesamt!BG13</f>
        <v>288</v>
      </c>
      <c r="D14" s="27">
        <f>ErgebnisseGesamt!BI13</f>
        <v>138</v>
      </c>
      <c r="E14" s="26">
        <f>ErgebnisseGesamt!BK13</f>
        <v>6</v>
      </c>
      <c r="F14" s="27">
        <f>ErgebnisseGesamt!BL13</f>
        <v>132</v>
      </c>
      <c r="G14" s="26">
        <f>ErgebnisseGesamt!BM13</f>
        <v>96</v>
      </c>
      <c r="H14" s="7">
        <f>ErgebnisseGesamt!BN13</f>
        <v>13</v>
      </c>
      <c r="I14" s="7">
        <f>ErgebnisseGesamt!BO13</f>
        <v>14</v>
      </c>
      <c r="J14" s="7">
        <f>ErgebnisseGesamt!BP13</f>
        <v>1</v>
      </c>
      <c r="K14" s="27">
        <f>ErgebnisseGesamt!BQ13</f>
        <v>8</v>
      </c>
      <c r="L14" s="105">
        <f>ErgebnisseGesamt!BR13</f>
        <v>7</v>
      </c>
      <c r="M14" s="85">
        <f>ErgebnisseGesamt!BS13</f>
        <v>6</v>
      </c>
      <c r="N14" s="85">
        <f>ErgebnisseGesamt!BT13</f>
        <v>0</v>
      </c>
      <c r="O14" s="85">
        <f>ErgebnisseGesamt!BU13</f>
        <v>1</v>
      </c>
      <c r="P14" s="85">
        <f>ErgebnisseGesamt!BV13</f>
        <v>0</v>
      </c>
      <c r="Q14" s="99">
        <f>ErgebnisseGesamt!BW13</f>
        <v>0</v>
      </c>
      <c r="R14" s="69">
        <f>ErgebnisseGesamt!BX13</f>
        <v>47.92</v>
      </c>
      <c r="S14" s="67">
        <f>ErgebnisseGesamt!BZ13</f>
        <v>4.3499999999999996</v>
      </c>
      <c r="T14" s="68">
        <f>ErgebnisseGesamt!CA13</f>
        <v>95.65</v>
      </c>
      <c r="U14" s="69">
        <f>ErgebnisseGesamt!CB13</f>
        <v>72.73</v>
      </c>
      <c r="V14" s="67">
        <f>ErgebnisseGesamt!CC13</f>
        <v>9.85</v>
      </c>
      <c r="W14" s="67">
        <f>ErgebnisseGesamt!CD13</f>
        <v>10.61</v>
      </c>
      <c r="X14" s="85">
        <f>ErgebnisseGesamt!CE13</f>
        <v>0.76</v>
      </c>
      <c r="Y14" s="68">
        <f>ErgebnisseGesamt!CF13</f>
        <v>6.06</v>
      </c>
    </row>
    <row r="15" spans="1:25" ht="12.75" customHeight="1" x14ac:dyDescent="0.2">
      <c r="A15" s="86" t="str">
        <f>ErgebnisseGesamt!A14</f>
        <v xml:space="preserve">40410     </v>
      </c>
      <c r="B15" s="95" t="str">
        <f>ErgebnisseGesamt!B14</f>
        <v>Gilgenberg am Weilhart</v>
      </c>
      <c r="C15" s="24">
        <f>ErgebnisseGesamt!BG14</f>
        <v>338</v>
      </c>
      <c r="D15" s="27">
        <f>ErgebnisseGesamt!BI14</f>
        <v>190</v>
      </c>
      <c r="E15" s="26">
        <f>ErgebnisseGesamt!BK14</f>
        <v>3</v>
      </c>
      <c r="F15" s="27">
        <f>ErgebnisseGesamt!BL14</f>
        <v>187</v>
      </c>
      <c r="G15" s="26">
        <f>ErgebnisseGesamt!BM14</f>
        <v>124</v>
      </c>
      <c r="H15" s="7">
        <f>ErgebnisseGesamt!BN14</f>
        <v>23</v>
      </c>
      <c r="I15" s="7">
        <f>ErgebnisseGesamt!BO14</f>
        <v>28</v>
      </c>
      <c r="J15" s="7">
        <f>ErgebnisseGesamt!BP14</f>
        <v>6</v>
      </c>
      <c r="K15" s="27">
        <f>ErgebnisseGesamt!BQ14</f>
        <v>6</v>
      </c>
      <c r="L15" s="105">
        <f>ErgebnisseGesamt!BR14</f>
        <v>7</v>
      </c>
      <c r="M15" s="85">
        <f>ErgebnisseGesamt!BS14</f>
        <v>5</v>
      </c>
      <c r="N15" s="85">
        <f>ErgebnisseGesamt!BT14</f>
        <v>1</v>
      </c>
      <c r="O15" s="85">
        <f>ErgebnisseGesamt!BU14</f>
        <v>1</v>
      </c>
      <c r="P15" s="85">
        <f>ErgebnisseGesamt!BV14</f>
        <v>0</v>
      </c>
      <c r="Q15" s="99">
        <f>ErgebnisseGesamt!BW14</f>
        <v>0</v>
      </c>
      <c r="R15" s="69">
        <f>ErgebnisseGesamt!BX14</f>
        <v>56.21</v>
      </c>
      <c r="S15" s="67">
        <f>ErgebnisseGesamt!BZ14</f>
        <v>1.58</v>
      </c>
      <c r="T15" s="68">
        <f>ErgebnisseGesamt!CA14</f>
        <v>98.42</v>
      </c>
      <c r="U15" s="69">
        <f>ErgebnisseGesamt!CB14</f>
        <v>66.31</v>
      </c>
      <c r="V15" s="67">
        <f>ErgebnisseGesamt!CC14</f>
        <v>12.3</v>
      </c>
      <c r="W15" s="67">
        <f>ErgebnisseGesamt!CD14</f>
        <v>14.97</v>
      </c>
      <c r="X15" s="85">
        <f>ErgebnisseGesamt!CE14</f>
        <v>3.21</v>
      </c>
      <c r="Y15" s="68">
        <f>ErgebnisseGesamt!CF14</f>
        <v>3.21</v>
      </c>
    </row>
    <row r="16" spans="1:25" ht="12.75" customHeight="1" x14ac:dyDescent="0.2">
      <c r="A16" s="86" t="str">
        <f>ErgebnisseGesamt!A15</f>
        <v xml:space="preserve">40411     </v>
      </c>
      <c r="B16" s="95" t="str">
        <f>ErgebnisseGesamt!B15</f>
        <v>Haigermoos</v>
      </c>
      <c r="C16" s="24">
        <f>ErgebnisseGesamt!BG15</f>
        <v>125</v>
      </c>
      <c r="D16" s="27">
        <f>ErgebnisseGesamt!BI15</f>
        <v>58</v>
      </c>
      <c r="E16" s="26">
        <f>ErgebnisseGesamt!BK15</f>
        <v>3</v>
      </c>
      <c r="F16" s="27">
        <f>ErgebnisseGesamt!BL15</f>
        <v>55</v>
      </c>
      <c r="G16" s="26">
        <f>ErgebnisseGesamt!BM15</f>
        <v>40</v>
      </c>
      <c r="H16" s="7">
        <f>ErgebnisseGesamt!BN15</f>
        <v>8</v>
      </c>
      <c r="I16" s="7">
        <f>ErgebnisseGesamt!BO15</f>
        <v>4</v>
      </c>
      <c r="J16" s="7">
        <f>ErgebnisseGesamt!BP15</f>
        <v>0</v>
      </c>
      <c r="K16" s="27">
        <f>ErgebnisseGesamt!BQ15</f>
        <v>3</v>
      </c>
      <c r="L16" s="105">
        <f>ErgebnisseGesamt!BR15</f>
        <v>7</v>
      </c>
      <c r="M16" s="85">
        <f>ErgebnisseGesamt!BS15</f>
        <v>6</v>
      </c>
      <c r="N16" s="85">
        <f>ErgebnisseGesamt!BT15</f>
        <v>1</v>
      </c>
      <c r="O16" s="85">
        <f>ErgebnisseGesamt!BU15</f>
        <v>0</v>
      </c>
      <c r="P16" s="85">
        <f>ErgebnisseGesamt!BV15</f>
        <v>0</v>
      </c>
      <c r="Q16" s="99">
        <f>ErgebnisseGesamt!BW15</f>
        <v>0</v>
      </c>
      <c r="R16" s="69">
        <f>ErgebnisseGesamt!BX15</f>
        <v>46.4</v>
      </c>
      <c r="S16" s="67">
        <f>ErgebnisseGesamt!BZ15</f>
        <v>5.17</v>
      </c>
      <c r="T16" s="68">
        <f>ErgebnisseGesamt!CA15</f>
        <v>94.83</v>
      </c>
      <c r="U16" s="69">
        <f>ErgebnisseGesamt!CB15</f>
        <v>72.73</v>
      </c>
      <c r="V16" s="67">
        <f>ErgebnisseGesamt!CC15</f>
        <v>14.55</v>
      </c>
      <c r="W16" s="67">
        <f>ErgebnisseGesamt!CD15</f>
        <v>7.27</v>
      </c>
      <c r="X16" s="85">
        <f>ErgebnisseGesamt!CE15</f>
        <v>0</v>
      </c>
      <c r="Y16" s="68">
        <f>ErgebnisseGesamt!CF15</f>
        <v>5.45</v>
      </c>
    </row>
    <row r="17" spans="1:25" ht="12.75" customHeight="1" x14ac:dyDescent="0.2">
      <c r="A17" s="86" t="str">
        <f>ErgebnisseGesamt!A16</f>
        <v xml:space="preserve">40412     </v>
      </c>
      <c r="B17" s="95" t="str">
        <f>ErgebnisseGesamt!B16</f>
        <v>Handenberg</v>
      </c>
      <c r="C17" s="24">
        <f>ErgebnisseGesamt!BG16</f>
        <v>401</v>
      </c>
      <c r="D17" s="27">
        <f>ErgebnisseGesamt!BI16</f>
        <v>196</v>
      </c>
      <c r="E17" s="26">
        <f>ErgebnisseGesamt!BK16</f>
        <v>3</v>
      </c>
      <c r="F17" s="27">
        <f>ErgebnisseGesamt!BL16</f>
        <v>193</v>
      </c>
      <c r="G17" s="26">
        <f>ErgebnisseGesamt!BM16</f>
        <v>123</v>
      </c>
      <c r="H17" s="7">
        <f>ErgebnisseGesamt!BN16</f>
        <v>21</v>
      </c>
      <c r="I17" s="7">
        <f>ErgebnisseGesamt!BO16</f>
        <v>30</v>
      </c>
      <c r="J17" s="7">
        <f>ErgebnisseGesamt!BP16</f>
        <v>7</v>
      </c>
      <c r="K17" s="27">
        <f>ErgebnisseGesamt!BQ16</f>
        <v>12</v>
      </c>
      <c r="L17" s="105">
        <f>ErgebnisseGesamt!BR16</f>
        <v>9</v>
      </c>
      <c r="M17" s="85">
        <f>ErgebnisseGesamt!BS16</f>
        <v>7</v>
      </c>
      <c r="N17" s="85">
        <f>ErgebnisseGesamt!BT16</f>
        <v>1</v>
      </c>
      <c r="O17" s="85">
        <f>ErgebnisseGesamt!BU16</f>
        <v>1</v>
      </c>
      <c r="P17" s="85">
        <f>ErgebnisseGesamt!BV16</f>
        <v>0</v>
      </c>
      <c r="Q17" s="99">
        <f>ErgebnisseGesamt!BW16</f>
        <v>0</v>
      </c>
      <c r="R17" s="69">
        <f>ErgebnisseGesamt!BX16</f>
        <v>48.88</v>
      </c>
      <c r="S17" s="67">
        <f>ErgebnisseGesamt!BZ16</f>
        <v>1.53</v>
      </c>
      <c r="T17" s="68">
        <f>ErgebnisseGesamt!CA16</f>
        <v>98.47</v>
      </c>
      <c r="U17" s="69">
        <f>ErgebnisseGesamt!CB16</f>
        <v>63.73</v>
      </c>
      <c r="V17" s="67">
        <f>ErgebnisseGesamt!CC16</f>
        <v>10.88</v>
      </c>
      <c r="W17" s="67">
        <f>ErgebnisseGesamt!CD16</f>
        <v>15.54</v>
      </c>
      <c r="X17" s="85">
        <f>ErgebnisseGesamt!CE16</f>
        <v>3.63</v>
      </c>
      <c r="Y17" s="68">
        <f>ErgebnisseGesamt!CF16</f>
        <v>6.22</v>
      </c>
    </row>
    <row r="18" spans="1:25" ht="12.75" customHeight="1" x14ac:dyDescent="0.2">
      <c r="A18" s="86" t="str">
        <f>ErgebnisseGesamt!A17</f>
        <v xml:space="preserve">40413     </v>
      </c>
      <c r="B18" s="95" t="str">
        <f>ErgebnisseGesamt!B17</f>
        <v>Helpfau-Uttendorf</v>
      </c>
      <c r="C18" s="24">
        <f>ErgebnisseGesamt!BG17</f>
        <v>454</v>
      </c>
      <c r="D18" s="27">
        <f>ErgebnisseGesamt!BI17</f>
        <v>223</v>
      </c>
      <c r="E18" s="26">
        <f>ErgebnisseGesamt!BK17</f>
        <v>1</v>
      </c>
      <c r="F18" s="27">
        <f>ErgebnisseGesamt!BL17</f>
        <v>222</v>
      </c>
      <c r="G18" s="26">
        <f>ErgebnisseGesamt!BM17</f>
        <v>163</v>
      </c>
      <c r="H18" s="7">
        <f>ErgebnisseGesamt!BN17</f>
        <v>27</v>
      </c>
      <c r="I18" s="7">
        <f>ErgebnisseGesamt!BO17</f>
        <v>9</v>
      </c>
      <c r="J18" s="7">
        <f>ErgebnisseGesamt!BP17</f>
        <v>12</v>
      </c>
      <c r="K18" s="27">
        <f>ErgebnisseGesamt!BQ17</f>
        <v>11</v>
      </c>
      <c r="L18" s="105">
        <f>ErgebnisseGesamt!BR17</f>
        <v>9</v>
      </c>
      <c r="M18" s="85">
        <f>ErgebnisseGesamt!BS17</f>
        <v>8</v>
      </c>
      <c r="N18" s="85">
        <f>ErgebnisseGesamt!BT17</f>
        <v>1</v>
      </c>
      <c r="O18" s="85">
        <f>ErgebnisseGesamt!BU17</f>
        <v>0</v>
      </c>
      <c r="P18" s="85">
        <f>ErgebnisseGesamt!BV17</f>
        <v>0</v>
      </c>
      <c r="Q18" s="99">
        <f>ErgebnisseGesamt!BW17</f>
        <v>0</v>
      </c>
      <c r="R18" s="69">
        <f>ErgebnisseGesamt!BX17</f>
        <v>49.12</v>
      </c>
      <c r="S18" s="67">
        <f>ErgebnisseGesamt!BZ17</f>
        <v>0.45</v>
      </c>
      <c r="T18" s="68">
        <f>ErgebnisseGesamt!CA17</f>
        <v>99.55</v>
      </c>
      <c r="U18" s="69">
        <f>ErgebnisseGesamt!CB17</f>
        <v>73.42</v>
      </c>
      <c r="V18" s="67">
        <f>ErgebnisseGesamt!CC17</f>
        <v>12.16</v>
      </c>
      <c r="W18" s="67">
        <f>ErgebnisseGesamt!CD17</f>
        <v>4.05</v>
      </c>
      <c r="X18" s="85">
        <f>ErgebnisseGesamt!CE17</f>
        <v>5.41</v>
      </c>
      <c r="Y18" s="68">
        <f>ErgebnisseGesamt!CF17</f>
        <v>4.95</v>
      </c>
    </row>
    <row r="19" spans="1:25" ht="12.75" customHeight="1" x14ac:dyDescent="0.2">
      <c r="A19" s="86" t="str">
        <f>ErgebnisseGesamt!A18</f>
        <v xml:space="preserve">40414     </v>
      </c>
      <c r="B19" s="95" t="str">
        <f>ErgebnisseGesamt!B18</f>
        <v>Hochburg-Ach - Überackern</v>
      </c>
      <c r="C19" s="24">
        <f>ErgebnisseGesamt!BG18</f>
        <v>578</v>
      </c>
      <c r="D19" s="27">
        <f>ErgebnisseGesamt!BI18</f>
        <v>242</v>
      </c>
      <c r="E19" s="26">
        <f>ErgebnisseGesamt!BK18</f>
        <v>2</v>
      </c>
      <c r="F19" s="27">
        <f>ErgebnisseGesamt!BL18</f>
        <v>240</v>
      </c>
      <c r="G19" s="26">
        <f>ErgebnisseGesamt!BM18</f>
        <v>165</v>
      </c>
      <c r="H19" s="7">
        <f>ErgebnisseGesamt!BN18</f>
        <v>28</v>
      </c>
      <c r="I19" s="7">
        <f>ErgebnisseGesamt!BO18</f>
        <v>13</v>
      </c>
      <c r="J19" s="7">
        <f>ErgebnisseGesamt!BP18</f>
        <v>7</v>
      </c>
      <c r="K19" s="27">
        <f>ErgebnisseGesamt!BQ18</f>
        <v>27</v>
      </c>
      <c r="L19" s="105">
        <f>ErgebnisseGesamt!BR18</f>
        <v>9</v>
      </c>
      <c r="M19" s="85">
        <f>ErgebnisseGesamt!BS18</f>
        <v>7</v>
      </c>
      <c r="N19" s="85">
        <f>ErgebnisseGesamt!BT18</f>
        <v>1</v>
      </c>
      <c r="O19" s="85">
        <f>ErgebnisseGesamt!BU18</f>
        <v>0</v>
      </c>
      <c r="P19" s="85">
        <f>ErgebnisseGesamt!BV18</f>
        <v>0</v>
      </c>
      <c r="Q19" s="99">
        <f>ErgebnisseGesamt!BW18</f>
        <v>1</v>
      </c>
      <c r="R19" s="69">
        <f>ErgebnisseGesamt!BX18</f>
        <v>41.87</v>
      </c>
      <c r="S19" s="67">
        <f>ErgebnisseGesamt!BZ18</f>
        <v>0.83</v>
      </c>
      <c r="T19" s="68">
        <f>ErgebnisseGesamt!CA18</f>
        <v>99.17</v>
      </c>
      <c r="U19" s="69">
        <f>ErgebnisseGesamt!CB18</f>
        <v>68.75</v>
      </c>
      <c r="V19" s="67">
        <f>ErgebnisseGesamt!CC18</f>
        <v>11.67</v>
      </c>
      <c r="W19" s="67">
        <f>ErgebnisseGesamt!CD18</f>
        <v>5.42</v>
      </c>
      <c r="X19" s="85">
        <f>ErgebnisseGesamt!CE18</f>
        <v>2.92</v>
      </c>
      <c r="Y19" s="68">
        <f>ErgebnisseGesamt!CF18</f>
        <v>11.25</v>
      </c>
    </row>
    <row r="20" spans="1:25" ht="12.75" customHeight="1" x14ac:dyDescent="0.2">
      <c r="A20" s="86" t="str">
        <f>ErgebnisseGesamt!A19</f>
        <v xml:space="preserve">40415     </v>
      </c>
      <c r="B20" s="95" t="str">
        <f>ErgebnisseGesamt!B19</f>
        <v>Höhnhart</v>
      </c>
      <c r="C20" s="24">
        <f>ErgebnisseGesamt!BG19</f>
        <v>345</v>
      </c>
      <c r="D20" s="27">
        <f>ErgebnisseGesamt!BI19</f>
        <v>190</v>
      </c>
      <c r="E20" s="26">
        <f>ErgebnisseGesamt!BK19</f>
        <v>1</v>
      </c>
      <c r="F20" s="27">
        <f>ErgebnisseGesamt!BL19</f>
        <v>189</v>
      </c>
      <c r="G20" s="26">
        <f>ErgebnisseGesamt!BM19</f>
        <v>130</v>
      </c>
      <c r="H20" s="7">
        <f>ErgebnisseGesamt!BN19</f>
        <v>15</v>
      </c>
      <c r="I20" s="7">
        <f>ErgebnisseGesamt!BO19</f>
        <v>25</v>
      </c>
      <c r="J20" s="7">
        <f>ErgebnisseGesamt!BP19</f>
        <v>8</v>
      </c>
      <c r="K20" s="27">
        <f>ErgebnisseGesamt!BQ19</f>
        <v>11</v>
      </c>
      <c r="L20" s="105">
        <f>ErgebnisseGesamt!BR19</f>
        <v>7</v>
      </c>
      <c r="M20" s="85">
        <f>ErgebnisseGesamt!BS19</f>
        <v>6</v>
      </c>
      <c r="N20" s="85">
        <f>ErgebnisseGesamt!BT19</f>
        <v>0</v>
      </c>
      <c r="O20" s="85">
        <f>ErgebnisseGesamt!BU19</f>
        <v>1</v>
      </c>
      <c r="P20" s="85">
        <f>ErgebnisseGesamt!BV19</f>
        <v>0</v>
      </c>
      <c r="Q20" s="99">
        <f>ErgebnisseGesamt!BW19</f>
        <v>0</v>
      </c>
      <c r="R20" s="69">
        <f>ErgebnisseGesamt!BX19</f>
        <v>55.07</v>
      </c>
      <c r="S20" s="67">
        <f>ErgebnisseGesamt!BZ19</f>
        <v>0.53</v>
      </c>
      <c r="T20" s="68">
        <f>ErgebnisseGesamt!CA19</f>
        <v>99.47</v>
      </c>
      <c r="U20" s="69">
        <f>ErgebnisseGesamt!CB19</f>
        <v>68.78</v>
      </c>
      <c r="V20" s="67">
        <f>ErgebnisseGesamt!CC19</f>
        <v>7.94</v>
      </c>
      <c r="W20" s="67">
        <f>ErgebnisseGesamt!CD19</f>
        <v>13.23</v>
      </c>
      <c r="X20" s="85">
        <f>ErgebnisseGesamt!CE19</f>
        <v>4.2300000000000004</v>
      </c>
      <c r="Y20" s="68">
        <f>ErgebnisseGesamt!CF19</f>
        <v>5.82</v>
      </c>
    </row>
    <row r="21" spans="1:25" ht="12.75" customHeight="1" x14ac:dyDescent="0.2">
      <c r="A21" s="86" t="str">
        <f>ErgebnisseGesamt!A20</f>
        <v xml:space="preserve">40416     </v>
      </c>
      <c r="B21" s="95" t="str">
        <f>ErgebnisseGesamt!B20</f>
        <v>Jeging</v>
      </c>
      <c r="C21" s="24">
        <f>ErgebnisseGesamt!BG20</f>
        <v>99</v>
      </c>
      <c r="D21" s="27">
        <f>ErgebnisseGesamt!BI20</f>
        <v>67</v>
      </c>
      <c r="E21" s="26">
        <f>ErgebnisseGesamt!BK20</f>
        <v>0</v>
      </c>
      <c r="F21" s="27">
        <f>ErgebnisseGesamt!BL20</f>
        <v>67</v>
      </c>
      <c r="G21" s="26">
        <f>ErgebnisseGesamt!BM20</f>
        <v>39</v>
      </c>
      <c r="H21" s="7">
        <f>ErgebnisseGesamt!BN20</f>
        <v>6</v>
      </c>
      <c r="I21" s="7">
        <f>ErgebnisseGesamt!BO20</f>
        <v>6</v>
      </c>
      <c r="J21" s="7">
        <f>ErgebnisseGesamt!BP20</f>
        <v>14</v>
      </c>
      <c r="K21" s="27">
        <f>ErgebnisseGesamt!BQ20</f>
        <v>2</v>
      </c>
      <c r="L21" s="105">
        <f>ErgebnisseGesamt!BR20</f>
        <v>7</v>
      </c>
      <c r="M21" s="85">
        <f>ErgebnisseGesamt!BS20</f>
        <v>5</v>
      </c>
      <c r="N21" s="85">
        <f>ErgebnisseGesamt!BT20</f>
        <v>0</v>
      </c>
      <c r="O21" s="85">
        <f>ErgebnisseGesamt!BU20</f>
        <v>0</v>
      </c>
      <c r="P21" s="85">
        <f>ErgebnisseGesamt!BV20</f>
        <v>2</v>
      </c>
      <c r="Q21" s="99">
        <f>ErgebnisseGesamt!BW20</f>
        <v>0</v>
      </c>
      <c r="R21" s="69">
        <f>ErgebnisseGesamt!BX20</f>
        <v>67.680000000000007</v>
      </c>
      <c r="S21" s="67">
        <f>ErgebnisseGesamt!BZ20</f>
        <v>0</v>
      </c>
      <c r="T21" s="68">
        <f>ErgebnisseGesamt!CA20</f>
        <v>100</v>
      </c>
      <c r="U21" s="69">
        <f>ErgebnisseGesamt!CB20</f>
        <v>58.21</v>
      </c>
      <c r="V21" s="67">
        <f>ErgebnisseGesamt!CC20</f>
        <v>8.9600000000000009</v>
      </c>
      <c r="W21" s="67">
        <f>ErgebnisseGesamt!CD20</f>
        <v>8.9600000000000009</v>
      </c>
      <c r="X21" s="85">
        <f>ErgebnisseGesamt!CE20</f>
        <v>20.9</v>
      </c>
      <c r="Y21" s="68">
        <f>ErgebnisseGesamt!CF20</f>
        <v>2.99</v>
      </c>
    </row>
    <row r="22" spans="1:25" ht="12.75" customHeight="1" x14ac:dyDescent="0.2">
      <c r="A22" s="86" t="str">
        <f>ErgebnisseGesamt!A21</f>
        <v xml:space="preserve">40417     </v>
      </c>
      <c r="B22" s="95" t="str">
        <f>ErgebnisseGesamt!B21</f>
        <v>Kirchberg bei Mattighofen</v>
      </c>
      <c r="C22" s="24">
        <f>ErgebnisseGesamt!BG21</f>
        <v>261</v>
      </c>
      <c r="D22" s="27">
        <f>ErgebnisseGesamt!BI21</f>
        <v>124</v>
      </c>
      <c r="E22" s="26">
        <f>ErgebnisseGesamt!BK21</f>
        <v>2</v>
      </c>
      <c r="F22" s="27">
        <f>ErgebnisseGesamt!BL21</f>
        <v>122</v>
      </c>
      <c r="G22" s="26">
        <f>ErgebnisseGesamt!BM21</f>
        <v>88</v>
      </c>
      <c r="H22" s="7">
        <f>ErgebnisseGesamt!BN21</f>
        <v>19</v>
      </c>
      <c r="I22" s="7">
        <f>ErgebnisseGesamt!BO21</f>
        <v>5</v>
      </c>
      <c r="J22" s="7">
        <f>ErgebnisseGesamt!BP21</f>
        <v>6</v>
      </c>
      <c r="K22" s="27">
        <f>ErgebnisseGesamt!BQ21</f>
        <v>4</v>
      </c>
      <c r="L22" s="105">
        <f>ErgebnisseGesamt!BR21</f>
        <v>7</v>
      </c>
      <c r="M22" s="85">
        <f>ErgebnisseGesamt!BS21</f>
        <v>6</v>
      </c>
      <c r="N22" s="85">
        <f>ErgebnisseGesamt!BT21</f>
        <v>1</v>
      </c>
      <c r="O22" s="85">
        <f>ErgebnisseGesamt!BU21</f>
        <v>0</v>
      </c>
      <c r="P22" s="85">
        <f>ErgebnisseGesamt!BV21</f>
        <v>0</v>
      </c>
      <c r="Q22" s="99">
        <f>ErgebnisseGesamt!BW21</f>
        <v>0</v>
      </c>
      <c r="R22" s="69">
        <f>ErgebnisseGesamt!BX21</f>
        <v>47.51</v>
      </c>
      <c r="S22" s="67">
        <f>ErgebnisseGesamt!BZ21</f>
        <v>1.61</v>
      </c>
      <c r="T22" s="68">
        <f>ErgebnisseGesamt!CA21</f>
        <v>98.39</v>
      </c>
      <c r="U22" s="69">
        <f>ErgebnisseGesamt!CB21</f>
        <v>72.13</v>
      </c>
      <c r="V22" s="67">
        <f>ErgebnisseGesamt!CC21</f>
        <v>15.57</v>
      </c>
      <c r="W22" s="67">
        <f>ErgebnisseGesamt!CD21</f>
        <v>4.0999999999999996</v>
      </c>
      <c r="X22" s="85">
        <f>ErgebnisseGesamt!CE21</f>
        <v>4.92</v>
      </c>
      <c r="Y22" s="68">
        <f>ErgebnisseGesamt!CF21</f>
        <v>3.28</v>
      </c>
    </row>
    <row r="23" spans="1:25" ht="12.75" customHeight="1" x14ac:dyDescent="0.2">
      <c r="A23" s="86" t="str">
        <f>ErgebnisseGesamt!A22</f>
        <v xml:space="preserve">40418     </v>
      </c>
      <c r="B23" s="95" t="str">
        <f>ErgebnisseGesamt!B22</f>
        <v>Lengau</v>
      </c>
      <c r="C23" s="24">
        <f>ErgebnisseGesamt!BG22</f>
        <v>587</v>
      </c>
      <c r="D23" s="27">
        <f>ErgebnisseGesamt!BI22</f>
        <v>171</v>
      </c>
      <c r="E23" s="26">
        <f>ErgebnisseGesamt!BK22</f>
        <v>0</v>
      </c>
      <c r="F23" s="27">
        <f>ErgebnisseGesamt!BL22</f>
        <v>171</v>
      </c>
      <c r="G23" s="26">
        <f>ErgebnisseGesamt!BM22</f>
        <v>105</v>
      </c>
      <c r="H23" s="7">
        <f>ErgebnisseGesamt!BN22</f>
        <v>25</v>
      </c>
      <c r="I23" s="7">
        <f>ErgebnisseGesamt!BO22</f>
        <v>12</v>
      </c>
      <c r="J23" s="7">
        <f>ErgebnisseGesamt!BP22</f>
        <v>10</v>
      </c>
      <c r="K23" s="27">
        <f>ErgebnisseGesamt!BQ22</f>
        <v>19</v>
      </c>
      <c r="L23" s="105">
        <f>ErgebnisseGesamt!BR22</f>
        <v>9</v>
      </c>
      <c r="M23" s="85">
        <f>ErgebnisseGesamt!BS22</f>
        <v>7</v>
      </c>
      <c r="N23" s="85">
        <f>ErgebnisseGesamt!BT22</f>
        <v>1</v>
      </c>
      <c r="O23" s="85">
        <f>ErgebnisseGesamt!BU22</f>
        <v>0</v>
      </c>
      <c r="P23" s="85">
        <f>ErgebnisseGesamt!BV22</f>
        <v>0</v>
      </c>
      <c r="Q23" s="99">
        <f>ErgebnisseGesamt!BW22</f>
        <v>1</v>
      </c>
      <c r="R23" s="69">
        <f>ErgebnisseGesamt!BX22</f>
        <v>29.13</v>
      </c>
      <c r="S23" s="67">
        <f>ErgebnisseGesamt!BZ22</f>
        <v>0</v>
      </c>
      <c r="T23" s="68">
        <f>ErgebnisseGesamt!CA22</f>
        <v>100</v>
      </c>
      <c r="U23" s="69">
        <f>ErgebnisseGesamt!CB22</f>
        <v>61.4</v>
      </c>
      <c r="V23" s="67">
        <f>ErgebnisseGesamt!CC22</f>
        <v>14.62</v>
      </c>
      <c r="W23" s="67">
        <f>ErgebnisseGesamt!CD22</f>
        <v>7.02</v>
      </c>
      <c r="X23" s="85">
        <f>ErgebnisseGesamt!CE22</f>
        <v>5.85</v>
      </c>
      <c r="Y23" s="68">
        <f>ErgebnisseGesamt!CF22</f>
        <v>11.11</v>
      </c>
    </row>
    <row r="24" spans="1:25" ht="12.75" customHeight="1" x14ac:dyDescent="0.2">
      <c r="A24" s="86" t="str">
        <f>ErgebnisseGesamt!A23</f>
        <v xml:space="preserve">40419     </v>
      </c>
      <c r="B24" s="95" t="str">
        <f>ErgebnisseGesamt!B23</f>
        <v>Lochen</v>
      </c>
      <c r="C24" s="24">
        <f>ErgebnisseGesamt!BG23</f>
        <v>502</v>
      </c>
      <c r="D24" s="27">
        <f>ErgebnisseGesamt!BI23</f>
        <v>246</v>
      </c>
      <c r="E24" s="26">
        <f>ErgebnisseGesamt!BK23</f>
        <v>6</v>
      </c>
      <c r="F24" s="27">
        <f>ErgebnisseGesamt!BL23</f>
        <v>240</v>
      </c>
      <c r="G24" s="26">
        <f>ErgebnisseGesamt!BM23</f>
        <v>161</v>
      </c>
      <c r="H24" s="7">
        <f>ErgebnisseGesamt!BN23</f>
        <v>41</v>
      </c>
      <c r="I24" s="7">
        <f>ErgebnisseGesamt!BO23</f>
        <v>18</v>
      </c>
      <c r="J24" s="7">
        <f>ErgebnisseGesamt!BP23</f>
        <v>9</v>
      </c>
      <c r="K24" s="27">
        <f>ErgebnisseGesamt!BQ23</f>
        <v>11</v>
      </c>
      <c r="L24" s="105">
        <f>ErgebnisseGesamt!BR23</f>
        <v>9</v>
      </c>
      <c r="M24" s="85">
        <f>ErgebnisseGesamt!BS23</f>
        <v>7</v>
      </c>
      <c r="N24" s="85">
        <f>ErgebnisseGesamt!BT23</f>
        <v>2</v>
      </c>
      <c r="O24" s="85">
        <f>ErgebnisseGesamt!BU23</f>
        <v>0</v>
      </c>
      <c r="P24" s="85">
        <f>ErgebnisseGesamt!BV23</f>
        <v>0</v>
      </c>
      <c r="Q24" s="99">
        <f>ErgebnisseGesamt!BW23</f>
        <v>0</v>
      </c>
      <c r="R24" s="69">
        <f>ErgebnisseGesamt!BX23</f>
        <v>49</v>
      </c>
      <c r="S24" s="67">
        <f>ErgebnisseGesamt!BZ23</f>
        <v>2.44</v>
      </c>
      <c r="T24" s="68">
        <f>ErgebnisseGesamt!CA23</f>
        <v>97.56</v>
      </c>
      <c r="U24" s="69">
        <f>ErgebnisseGesamt!CB23</f>
        <v>67.08</v>
      </c>
      <c r="V24" s="67">
        <f>ErgebnisseGesamt!CC23</f>
        <v>17.079999999999998</v>
      </c>
      <c r="W24" s="67">
        <f>ErgebnisseGesamt!CD23</f>
        <v>7.5</v>
      </c>
      <c r="X24" s="85">
        <f>ErgebnisseGesamt!CE23</f>
        <v>3.75</v>
      </c>
      <c r="Y24" s="68">
        <f>ErgebnisseGesamt!CF23</f>
        <v>4.58</v>
      </c>
    </row>
    <row r="25" spans="1:25" ht="12.75" customHeight="1" x14ac:dyDescent="0.2">
      <c r="A25" s="86" t="str">
        <f>ErgebnisseGesamt!A24</f>
        <v xml:space="preserve">40420     </v>
      </c>
      <c r="B25" s="95" t="str">
        <f>ErgebnisseGesamt!B24</f>
        <v>Maria Schmolln</v>
      </c>
      <c r="C25" s="24">
        <f>ErgebnisseGesamt!BG24</f>
        <v>339</v>
      </c>
      <c r="D25" s="27">
        <f>ErgebnisseGesamt!BI24</f>
        <v>161</v>
      </c>
      <c r="E25" s="26">
        <f>ErgebnisseGesamt!BK24</f>
        <v>0</v>
      </c>
      <c r="F25" s="27">
        <f>ErgebnisseGesamt!BL24</f>
        <v>161</v>
      </c>
      <c r="G25" s="26">
        <f>ErgebnisseGesamt!BM24</f>
        <v>121</v>
      </c>
      <c r="H25" s="7">
        <f>ErgebnisseGesamt!BN24</f>
        <v>18</v>
      </c>
      <c r="I25" s="7">
        <f>ErgebnisseGesamt!BO24</f>
        <v>10</v>
      </c>
      <c r="J25" s="7">
        <f>ErgebnisseGesamt!BP24</f>
        <v>5</v>
      </c>
      <c r="K25" s="27">
        <f>ErgebnisseGesamt!BQ24</f>
        <v>7</v>
      </c>
      <c r="L25" s="105">
        <f>ErgebnisseGesamt!BR24</f>
        <v>7</v>
      </c>
      <c r="M25" s="85">
        <f>ErgebnisseGesamt!BS24</f>
        <v>6</v>
      </c>
      <c r="N25" s="85">
        <f>ErgebnisseGesamt!BT24</f>
        <v>1</v>
      </c>
      <c r="O25" s="85">
        <f>ErgebnisseGesamt!BU24</f>
        <v>0</v>
      </c>
      <c r="P25" s="85">
        <f>ErgebnisseGesamt!BV24</f>
        <v>0</v>
      </c>
      <c r="Q25" s="99">
        <f>ErgebnisseGesamt!BW24</f>
        <v>0</v>
      </c>
      <c r="R25" s="69">
        <f>ErgebnisseGesamt!BX24</f>
        <v>47.49</v>
      </c>
      <c r="S25" s="67">
        <f>ErgebnisseGesamt!BZ24</f>
        <v>0</v>
      </c>
      <c r="T25" s="68">
        <f>ErgebnisseGesamt!CA24</f>
        <v>100</v>
      </c>
      <c r="U25" s="69">
        <f>ErgebnisseGesamt!CB24</f>
        <v>75.16</v>
      </c>
      <c r="V25" s="67">
        <f>ErgebnisseGesamt!CC24</f>
        <v>11.18</v>
      </c>
      <c r="W25" s="67">
        <f>ErgebnisseGesamt!CD24</f>
        <v>6.21</v>
      </c>
      <c r="X25" s="85">
        <f>ErgebnisseGesamt!CE24</f>
        <v>3.11</v>
      </c>
      <c r="Y25" s="68">
        <f>ErgebnisseGesamt!CF24</f>
        <v>4.3499999999999996</v>
      </c>
    </row>
    <row r="26" spans="1:25" ht="12.75" customHeight="1" x14ac:dyDescent="0.2">
      <c r="A26" s="86" t="str">
        <f>ErgebnisseGesamt!A25</f>
        <v xml:space="preserve">40421     </v>
      </c>
      <c r="B26" s="95" t="str">
        <f>ErgebnisseGesamt!B25</f>
        <v>Mattighofen</v>
      </c>
      <c r="C26" s="24">
        <f>ErgebnisseGesamt!BG25</f>
        <v>131</v>
      </c>
      <c r="D26" s="27">
        <f>ErgebnisseGesamt!BI25</f>
        <v>39</v>
      </c>
      <c r="E26" s="26">
        <f>ErgebnisseGesamt!BK25</f>
        <v>0</v>
      </c>
      <c r="F26" s="27">
        <f>ErgebnisseGesamt!BL25</f>
        <v>39</v>
      </c>
      <c r="G26" s="26">
        <f>ErgebnisseGesamt!BM25</f>
        <v>25</v>
      </c>
      <c r="H26" s="7">
        <f>ErgebnisseGesamt!BN25</f>
        <v>4</v>
      </c>
      <c r="I26" s="7">
        <f>ErgebnisseGesamt!BO25</f>
        <v>7</v>
      </c>
      <c r="J26" s="7">
        <f>ErgebnisseGesamt!BP25</f>
        <v>3</v>
      </c>
      <c r="K26" s="27">
        <f>ErgebnisseGesamt!BQ25</f>
        <v>0</v>
      </c>
      <c r="L26" s="105">
        <f>ErgebnisseGesamt!BR25</f>
        <v>7</v>
      </c>
      <c r="M26" s="85">
        <f>ErgebnisseGesamt!BS25</f>
        <v>6</v>
      </c>
      <c r="N26" s="85">
        <f>ErgebnisseGesamt!BT25</f>
        <v>0</v>
      </c>
      <c r="O26" s="85">
        <f>ErgebnisseGesamt!BU25</f>
        <v>1</v>
      </c>
      <c r="P26" s="85">
        <f>ErgebnisseGesamt!BV25</f>
        <v>0</v>
      </c>
      <c r="Q26" s="99">
        <f>ErgebnisseGesamt!BW25</f>
        <v>0</v>
      </c>
      <c r="R26" s="69">
        <f>ErgebnisseGesamt!BX25</f>
        <v>29.77</v>
      </c>
      <c r="S26" s="67">
        <f>ErgebnisseGesamt!BZ25</f>
        <v>0</v>
      </c>
      <c r="T26" s="68">
        <f>ErgebnisseGesamt!CA25</f>
        <v>100</v>
      </c>
      <c r="U26" s="69">
        <f>ErgebnisseGesamt!CB25</f>
        <v>64.099999999999994</v>
      </c>
      <c r="V26" s="67">
        <f>ErgebnisseGesamt!CC25</f>
        <v>10.26</v>
      </c>
      <c r="W26" s="67">
        <f>ErgebnisseGesamt!CD25</f>
        <v>17.95</v>
      </c>
      <c r="X26" s="85">
        <f>ErgebnisseGesamt!CE25</f>
        <v>7.69</v>
      </c>
      <c r="Y26" s="68">
        <f>ErgebnisseGesamt!CF25</f>
        <v>0</v>
      </c>
    </row>
    <row r="27" spans="1:25" ht="12.75" customHeight="1" x14ac:dyDescent="0.2">
      <c r="A27" s="86" t="str">
        <f>ErgebnisseGesamt!A26</f>
        <v xml:space="preserve">40422     </v>
      </c>
      <c r="B27" s="95" t="str">
        <f>ErgebnisseGesamt!B26</f>
        <v>Mauerkirchen</v>
      </c>
      <c r="C27" s="24">
        <f>ErgebnisseGesamt!BG26</f>
        <v>127</v>
      </c>
      <c r="D27" s="27">
        <f>ErgebnisseGesamt!BI26</f>
        <v>53</v>
      </c>
      <c r="E27" s="26">
        <f>ErgebnisseGesamt!BK26</f>
        <v>1</v>
      </c>
      <c r="F27" s="27">
        <f>ErgebnisseGesamt!BL26</f>
        <v>52</v>
      </c>
      <c r="G27" s="26">
        <f>ErgebnisseGesamt!BM26</f>
        <v>29</v>
      </c>
      <c r="H27" s="7">
        <f>ErgebnisseGesamt!BN26</f>
        <v>8</v>
      </c>
      <c r="I27" s="7">
        <f>ErgebnisseGesamt!BO26</f>
        <v>9</v>
      </c>
      <c r="J27" s="7">
        <f>ErgebnisseGesamt!BP26</f>
        <v>4</v>
      </c>
      <c r="K27" s="27">
        <f>ErgebnisseGesamt!BQ26</f>
        <v>2</v>
      </c>
      <c r="L27" s="105">
        <f>ErgebnisseGesamt!BR26</f>
        <v>7</v>
      </c>
      <c r="M27" s="85">
        <f>ErgebnisseGesamt!BS26</f>
        <v>5</v>
      </c>
      <c r="N27" s="85">
        <f>ErgebnisseGesamt!BT26</f>
        <v>1</v>
      </c>
      <c r="O27" s="85">
        <f>ErgebnisseGesamt!BU26</f>
        <v>1</v>
      </c>
      <c r="P27" s="85">
        <f>ErgebnisseGesamt!BV26</f>
        <v>0</v>
      </c>
      <c r="Q27" s="99">
        <f>ErgebnisseGesamt!BW26</f>
        <v>0</v>
      </c>
      <c r="R27" s="69">
        <f>ErgebnisseGesamt!BX26</f>
        <v>41.73</v>
      </c>
      <c r="S27" s="67">
        <f>ErgebnisseGesamt!BZ26</f>
        <v>1.89</v>
      </c>
      <c r="T27" s="68">
        <f>ErgebnisseGesamt!CA26</f>
        <v>98.11</v>
      </c>
      <c r="U27" s="69">
        <f>ErgebnisseGesamt!CB26</f>
        <v>55.77</v>
      </c>
      <c r="V27" s="67">
        <f>ErgebnisseGesamt!CC26</f>
        <v>15.38</v>
      </c>
      <c r="W27" s="67">
        <f>ErgebnisseGesamt!CD26</f>
        <v>17.309999999999999</v>
      </c>
      <c r="X27" s="85">
        <f>ErgebnisseGesamt!CE26</f>
        <v>7.69</v>
      </c>
      <c r="Y27" s="68">
        <f>ErgebnisseGesamt!CF26</f>
        <v>3.85</v>
      </c>
    </row>
    <row r="28" spans="1:25" ht="12.75" customHeight="1" x14ac:dyDescent="0.2">
      <c r="A28" s="86" t="str">
        <f>ErgebnisseGesamt!A27</f>
        <v xml:space="preserve">40423     </v>
      </c>
      <c r="B28" s="95" t="str">
        <f>ErgebnisseGesamt!B27</f>
        <v>Mining</v>
      </c>
      <c r="C28" s="26">
        <f>ErgebnisseGesamt!BG27</f>
        <v>199</v>
      </c>
      <c r="D28" s="27">
        <f>ErgebnisseGesamt!BI27</f>
        <v>103</v>
      </c>
      <c r="E28" s="26">
        <f>ErgebnisseGesamt!BK27</f>
        <v>0</v>
      </c>
      <c r="F28" s="27">
        <f>ErgebnisseGesamt!BL27</f>
        <v>103</v>
      </c>
      <c r="G28" s="26">
        <f>ErgebnisseGesamt!BM27</f>
        <v>81</v>
      </c>
      <c r="H28" s="7">
        <f>ErgebnisseGesamt!BN27</f>
        <v>9</v>
      </c>
      <c r="I28" s="7">
        <f>ErgebnisseGesamt!BO27</f>
        <v>7</v>
      </c>
      <c r="J28" s="7">
        <f>ErgebnisseGesamt!BP27</f>
        <v>2</v>
      </c>
      <c r="K28" s="27">
        <f>ErgebnisseGesamt!BQ27</f>
        <v>4</v>
      </c>
      <c r="L28" s="105">
        <f>ErgebnisseGesamt!BR27</f>
        <v>7</v>
      </c>
      <c r="M28" s="85">
        <f>ErgebnisseGesamt!BS27</f>
        <v>7</v>
      </c>
      <c r="N28" s="85">
        <f>ErgebnisseGesamt!BT27</f>
        <v>0</v>
      </c>
      <c r="O28" s="85">
        <f>ErgebnisseGesamt!BU27</f>
        <v>0</v>
      </c>
      <c r="P28" s="85">
        <f>ErgebnisseGesamt!BV27</f>
        <v>0</v>
      </c>
      <c r="Q28" s="99">
        <f>ErgebnisseGesamt!BW27</f>
        <v>0</v>
      </c>
      <c r="R28" s="69">
        <f>ErgebnisseGesamt!BX27</f>
        <v>51.76</v>
      </c>
      <c r="S28" s="67">
        <f>ErgebnisseGesamt!BZ27</f>
        <v>0</v>
      </c>
      <c r="T28" s="68">
        <f>ErgebnisseGesamt!CA27</f>
        <v>100</v>
      </c>
      <c r="U28" s="69">
        <f>ErgebnisseGesamt!CB27</f>
        <v>78.64</v>
      </c>
      <c r="V28" s="67">
        <f>ErgebnisseGesamt!CC27</f>
        <v>8.74</v>
      </c>
      <c r="W28" s="67">
        <f>ErgebnisseGesamt!CD27</f>
        <v>6.8</v>
      </c>
      <c r="X28" s="85">
        <f>ErgebnisseGesamt!CE27</f>
        <v>1.94</v>
      </c>
      <c r="Y28" s="68">
        <f>ErgebnisseGesamt!CF27</f>
        <v>3.88</v>
      </c>
    </row>
    <row r="29" spans="1:25" ht="12.75" customHeight="1" x14ac:dyDescent="0.2">
      <c r="A29" s="86" t="str">
        <f>ErgebnisseGesamt!A28</f>
        <v xml:space="preserve">40424     </v>
      </c>
      <c r="B29" s="95" t="str">
        <f>ErgebnisseGesamt!B28</f>
        <v>Moosbach</v>
      </c>
      <c r="C29" s="26">
        <f>ErgebnisseGesamt!BG28</f>
        <v>258</v>
      </c>
      <c r="D29" s="27">
        <f>ErgebnisseGesamt!BI28</f>
        <v>147</v>
      </c>
      <c r="E29" s="26">
        <f>ErgebnisseGesamt!BK28</f>
        <v>2</v>
      </c>
      <c r="F29" s="27">
        <f>ErgebnisseGesamt!BL28</f>
        <v>145</v>
      </c>
      <c r="G29" s="26">
        <f>ErgebnisseGesamt!BM28</f>
        <v>91</v>
      </c>
      <c r="H29" s="7">
        <f>ErgebnisseGesamt!BN28</f>
        <v>20</v>
      </c>
      <c r="I29" s="7">
        <f>ErgebnisseGesamt!BO28</f>
        <v>26</v>
      </c>
      <c r="J29" s="7">
        <f>ErgebnisseGesamt!BP28</f>
        <v>4</v>
      </c>
      <c r="K29" s="27">
        <f>ErgebnisseGesamt!BQ28</f>
        <v>4</v>
      </c>
      <c r="L29" s="105">
        <f>ErgebnisseGesamt!BR28</f>
        <v>7</v>
      </c>
      <c r="M29" s="85">
        <f>ErgebnisseGesamt!BS28</f>
        <v>5</v>
      </c>
      <c r="N29" s="85">
        <f>ErgebnisseGesamt!BT28</f>
        <v>1</v>
      </c>
      <c r="O29" s="85">
        <f>ErgebnisseGesamt!BU28</f>
        <v>1</v>
      </c>
      <c r="P29" s="85">
        <f>ErgebnisseGesamt!BV28</f>
        <v>0</v>
      </c>
      <c r="Q29" s="99">
        <f>ErgebnisseGesamt!BW28</f>
        <v>0</v>
      </c>
      <c r="R29" s="69">
        <f>ErgebnisseGesamt!BX28</f>
        <v>56.98</v>
      </c>
      <c r="S29" s="67">
        <f>ErgebnisseGesamt!BZ28</f>
        <v>1.36</v>
      </c>
      <c r="T29" s="68">
        <f>ErgebnisseGesamt!CA28</f>
        <v>98.64</v>
      </c>
      <c r="U29" s="69">
        <f>ErgebnisseGesamt!CB28</f>
        <v>62.76</v>
      </c>
      <c r="V29" s="67">
        <f>ErgebnisseGesamt!CC28</f>
        <v>13.79</v>
      </c>
      <c r="W29" s="67">
        <f>ErgebnisseGesamt!CD28</f>
        <v>17.93</v>
      </c>
      <c r="X29" s="85">
        <f>ErgebnisseGesamt!CE28</f>
        <v>2.76</v>
      </c>
      <c r="Y29" s="68">
        <f>ErgebnisseGesamt!CF28</f>
        <v>2.76</v>
      </c>
    </row>
    <row r="30" spans="1:25" ht="12.75" customHeight="1" x14ac:dyDescent="0.2">
      <c r="A30" s="86" t="str">
        <f>ErgebnisseGesamt!A29</f>
        <v xml:space="preserve">40425     </v>
      </c>
      <c r="B30" s="95" t="str">
        <f>ErgebnisseGesamt!B29</f>
        <v>Moosdorf</v>
      </c>
      <c r="C30" s="26">
        <f>ErgebnisseGesamt!BG29</f>
        <v>233</v>
      </c>
      <c r="D30" s="27">
        <f>ErgebnisseGesamt!BI29</f>
        <v>125</v>
      </c>
      <c r="E30" s="26">
        <f>ErgebnisseGesamt!BK29</f>
        <v>2</v>
      </c>
      <c r="F30" s="27">
        <f>ErgebnisseGesamt!BL29</f>
        <v>123</v>
      </c>
      <c r="G30" s="26">
        <f>ErgebnisseGesamt!BM29</f>
        <v>94</v>
      </c>
      <c r="H30" s="7">
        <f>ErgebnisseGesamt!BN29</f>
        <v>7</v>
      </c>
      <c r="I30" s="7">
        <f>ErgebnisseGesamt!BO29</f>
        <v>9</v>
      </c>
      <c r="J30" s="7">
        <f>ErgebnisseGesamt!BP29</f>
        <v>9</v>
      </c>
      <c r="K30" s="27">
        <f>ErgebnisseGesamt!BQ29</f>
        <v>4</v>
      </c>
      <c r="L30" s="105">
        <f>ErgebnisseGesamt!BR29</f>
        <v>7</v>
      </c>
      <c r="M30" s="85">
        <f>ErgebnisseGesamt!BS29</f>
        <v>7</v>
      </c>
      <c r="N30" s="85">
        <f>ErgebnisseGesamt!BT29</f>
        <v>0</v>
      </c>
      <c r="O30" s="85">
        <f>ErgebnisseGesamt!BU29</f>
        <v>0</v>
      </c>
      <c r="P30" s="85">
        <f>ErgebnisseGesamt!BV29</f>
        <v>0</v>
      </c>
      <c r="Q30" s="99">
        <f>ErgebnisseGesamt!BW29</f>
        <v>0</v>
      </c>
      <c r="R30" s="69">
        <f>ErgebnisseGesamt!BX29</f>
        <v>53.65</v>
      </c>
      <c r="S30" s="67">
        <f>ErgebnisseGesamt!BZ29</f>
        <v>1.6</v>
      </c>
      <c r="T30" s="68">
        <f>ErgebnisseGesamt!CA29</f>
        <v>98.4</v>
      </c>
      <c r="U30" s="69">
        <f>ErgebnisseGesamt!CB29</f>
        <v>76.42</v>
      </c>
      <c r="V30" s="67">
        <f>ErgebnisseGesamt!CC29</f>
        <v>5.69</v>
      </c>
      <c r="W30" s="67">
        <f>ErgebnisseGesamt!CD29</f>
        <v>7.32</v>
      </c>
      <c r="X30" s="85">
        <f>ErgebnisseGesamt!CE29</f>
        <v>7.32</v>
      </c>
      <c r="Y30" s="68">
        <f>ErgebnisseGesamt!CF29</f>
        <v>3.25</v>
      </c>
    </row>
    <row r="31" spans="1:25" ht="12.75" customHeight="1" x14ac:dyDescent="0.2">
      <c r="A31" s="86" t="str">
        <f>ErgebnisseGesamt!A30</f>
        <v xml:space="preserve">40426     </v>
      </c>
      <c r="B31" s="95" t="str">
        <f>ErgebnisseGesamt!B30</f>
        <v>Munderfing</v>
      </c>
      <c r="C31" s="26">
        <f>ErgebnisseGesamt!BG30</f>
        <v>295</v>
      </c>
      <c r="D31" s="27">
        <f>ErgebnisseGesamt!BI30</f>
        <v>178</v>
      </c>
      <c r="E31" s="26">
        <f>ErgebnisseGesamt!BK30</f>
        <v>2</v>
      </c>
      <c r="F31" s="27">
        <f>ErgebnisseGesamt!BL30</f>
        <v>176</v>
      </c>
      <c r="G31" s="26">
        <f>ErgebnisseGesamt!BM30</f>
        <v>126</v>
      </c>
      <c r="H31" s="7">
        <f>ErgebnisseGesamt!BN30</f>
        <v>21</v>
      </c>
      <c r="I31" s="7">
        <f>ErgebnisseGesamt!BO30</f>
        <v>8</v>
      </c>
      <c r="J31" s="7">
        <f>ErgebnisseGesamt!BP30</f>
        <v>6</v>
      </c>
      <c r="K31" s="27">
        <f>ErgebnisseGesamt!BQ30</f>
        <v>15</v>
      </c>
      <c r="L31" s="105">
        <f>ErgebnisseGesamt!BR30</f>
        <v>7</v>
      </c>
      <c r="M31" s="85">
        <f>ErgebnisseGesamt!BS30</f>
        <v>6</v>
      </c>
      <c r="N31" s="85">
        <f>ErgebnisseGesamt!BT30</f>
        <v>1</v>
      </c>
      <c r="O31" s="85">
        <f>ErgebnisseGesamt!BU30</f>
        <v>0</v>
      </c>
      <c r="P31" s="85">
        <f>ErgebnisseGesamt!BV30</f>
        <v>0</v>
      </c>
      <c r="Q31" s="99">
        <f>ErgebnisseGesamt!BW30</f>
        <v>0</v>
      </c>
      <c r="R31" s="69">
        <f>ErgebnisseGesamt!BX30</f>
        <v>60.34</v>
      </c>
      <c r="S31" s="67">
        <f>ErgebnisseGesamt!BZ30</f>
        <v>1.1200000000000001</v>
      </c>
      <c r="T31" s="68">
        <f>ErgebnisseGesamt!CA30</f>
        <v>98.88</v>
      </c>
      <c r="U31" s="69">
        <f>ErgebnisseGesamt!CB30</f>
        <v>71.59</v>
      </c>
      <c r="V31" s="67">
        <f>ErgebnisseGesamt!CC30</f>
        <v>11.93</v>
      </c>
      <c r="W31" s="67">
        <f>ErgebnisseGesamt!CD30</f>
        <v>4.55</v>
      </c>
      <c r="X31" s="85">
        <f>ErgebnisseGesamt!CE30</f>
        <v>3.41</v>
      </c>
      <c r="Y31" s="68">
        <f>ErgebnisseGesamt!CF30</f>
        <v>8.52</v>
      </c>
    </row>
    <row r="32" spans="1:25" ht="12.75" customHeight="1" x14ac:dyDescent="0.2">
      <c r="A32" s="86" t="str">
        <f>ErgebnisseGesamt!A31</f>
        <v xml:space="preserve">40427     </v>
      </c>
      <c r="B32" s="96" t="str">
        <f>ErgebnisseGesamt!B31</f>
        <v>Neukirchen an der Enknach</v>
      </c>
      <c r="C32" s="26">
        <f>ErgebnisseGesamt!BG31</f>
        <v>380</v>
      </c>
      <c r="D32" s="27">
        <f>ErgebnisseGesamt!BI31</f>
        <v>216</v>
      </c>
      <c r="E32" s="26">
        <f>ErgebnisseGesamt!BK31</f>
        <v>2</v>
      </c>
      <c r="F32" s="27">
        <f>ErgebnisseGesamt!BL31</f>
        <v>214</v>
      </c>
      <c r="G32" s="26">
        <f>ErgebnisseGesamt!BM31</f>
        <v>136</v>
      </c>
      <c r="H32" s="7">
        <f>ErgebnisseGesamt!BN31</f>
        <v>16</v>
      </c>
      <c r="I32" s="7">
        <f>ErgebnisseGesamt!BO31</f>
        <v>49</v>
      </c>
      <c r="J32" s="7">
        <f>ErgebnisseGesamt!BP31</f>
        <v>3</v>
      </c>
      <c r="K32" s="27">
        <f>ErgebnisseGesamt!BQ31</f>
        <v>10</v>
      </c>
      <c r="L32" s="105">
        <f>ErgebnisseGesamt!BR31</f>
        <v>7</v>
      </c>
      <c r="M32" s="85">
        <f>ErgebnisseGesamt!BS31</f>
        <v>5</v>
      </c>
      <c r="N32" s="85">
        <f>ErgebnisseGesamt!BT31</f>
        <v>0</v>
      </c>
      <c r="O32" s="85">
        <f>ErgebnisseGesamt!BU31</f>
        <v>2</v>
      </c>
      <c r="P32" s="85">
        <f>ErgebnisseGesamt!BV31</f>
        <v>0</v>
      </c>
      <c r="Q32" s="99">
        <f>ErgebnisseGesamt!BW31</f>
        <v>0</v>
      </c>
      <c r="R32" s="69">
        <f>ErgebnisseGesamt!BX31</f>
        <v>56.84</v>
      </c>
      <c r="S32" s="67">
        <f>ErgebnisseGesamt!BZ31</f>
        <v>0.93</v>
      </c>
      <c r="T32" s="68">
        <f>ErgebnisseGesamt!CA31</f>
        <v>99.07</v>
      </c>
      <c r="U32" s="69">
        <f>ErgebnisseGesamt!CB31</f>
        <v>63.55</v>
      </c>
      <c r="V32" s="67">
        <f>ErgebnisseGesamt!CC31</f>
        <v>7.48</v>
      </c>
      <c r="W32" s="67">
        <f>ErgebnisseGesamt!CD31</f>
        <v>22.9</v>
      </c>
      <c r="X32" s="85">
        <f>ErgebnisseGesamt!CE31</f>
        <v>1.4</v>
      </c>
      <c r="Y32" s="68">
        <f>ErgebnisseGesamt!CF31</f>
        <v>4.67</v>
      </c>
    </row>
    <row r="33" spans="1:25" ht="12.75" customHeight="1" x14ac:dyDescent="0.2">
      <c r="A33" s="86" t="str">
        <f>ErgebnisseGesamt!A32</f>
        <v xml:space="preserve">40428     </v>
      </c>
      <c r="B33" s="95" t="str">
        <f>ErgebnisseGesamt!B32</f>
        <v>Ostermiething</v>
      </c>
      <c r="C33" s="26">
        <f>ErgebnisseGesamt!BG32</f>
        <v>337</v>
      </c>
      <c r="D33" s="27">
        <f>ErgebnisseGesamt!BI32</f>
        <v>109</v>
      </c>
      <c r="E33" s="26">
        <f>ErgebnisseGesamt!BK32</f>
        <v>2</v>
      </c>
      <c r="F33" s="27">
        <f>ErgebnisseGesamt!BL32</f>
        <v>107</v>
      </c>
      <c r="G33" s="26">
        <f>ErgebnisseGesamt!BM32</f>
        <v>65</v>
      </c>
      <c r="H33" s="7">
        <f>ErgebnisseGesamt!BN32</f>
        <v>23</v>
      </c>
      <c r="I33" s="7">
        <f>ErgebnisseGesamt!BO32</f>
        <v>4</v>
      </c>
      <c r="J33" s="7">
        <f>ErgebnisseGesamt!BP32</f>
        <v>1</v>
      </c>
      <c r="K33" s="27">
        <f>ErgebnisseGesamt!BQ32</f>
        <v>14</v>
      </c>
      <c r="L33" s="105">
        <f>ErgebnisseGesamt!BR32</f>
        <v>7</v>
      </c>
      <c r="M33" s="85">
        <f>ErgebnisseGesamt!BS32</f>
        <v>5</v>
      </c>
      <c r="N33" s="85">
        <f>ErgebnisseGesamt!BT32</f>
        <v>1</v>
      </c>
      <c r="O33" s="85">
        <f>ErgebnisseGesamt!BU32</f>
        <v>0</v>
      </c>
      <c r="P33" s="85">
        <f>ErgebnisseGesamt!BV32</f>
        <v>0</v>
      </c>
      <c r="Q33" s="99">
        <f>ErgebnisseGesamt!BW32</f>
        <v>1</v>
      </c>
      <c r="R33" s="69">
        <f>ErgebnisseGesamt!BX32</f>
        <v>32.340000000000003</v>
      </c>
      <c r="S33" s="67">
        <f>ErgebnisseGesamt!BZ32</f>
        <v>1.83</v>
      </c>
      <c r="T33" s="68">
        <f>ErgebnisseGesamt!CA32</f>
        <v>98.17</v>
      </c>
      <c r="U33" s="69">
        <f>ErgebnisseGesamt!CB32</f>
        <v>60.75</v>
      </c>
      <c r="V33" s="67">
        <f>ErgebnisseGesamt!CC32</f>
        <v>21.5</v>
      </c>
      <c r="W33" s="67">
        <f>ErgebnisseGesamt!CD32</f>
        <v>3.74</v>
      </c>
      <c r="X33" s="85">
        <f>ErgebnisseGesamt!CE32</f>
        <v>0.93</v>
      </c>
      <c r="Y33" s="68">
        <f>ErgebnisseGesamt!CF32</f>
        <v>13.08</v>
      </c>
    </row>
    <row r="34" spans="1:25" ht="12.75" customHeight="1" x14ac:dyDescent="0.2">
      <c r="A34" s="86" t="str">
        <f>ErgebnisseGesamt!A33</f>
        <v xml:space="preserve">40429     </v>
      </c>
      <c r="B34" s="95" t="str">
        <f>ErgebnisseGesamt!B33</f>
        <v>Palting</v>
      </c>
      <c r="C34" s="26">
        <f>ErgebnisseGesamt!BG33</f>
        <v>202</v>
      </c>
      <c r="D34" s="27">
        <f>ErgebnisseGesamt!BI33</f>
        <v>99</v>
      </c>
      <c r="E34" s="26">
        <f>ErgebnisseGesamt!BK33</f>
        <v>5</v>
      </c>
      <c r="F34" s="27">
        <f>ErgebnisseGesamt!BL33</f>
        <v>94</v>
      </c>
      <c r="G34" s="26">
        <f>ErgebnisseGesamt!BM33</f>
        <v>53</v>
      </c>
      <c r="H34" s="7">
        <f>ErgebnisseGesamt!BN33</f>
        <v>26</v>
      </c>
      <c r="I34" s="7">
        <f>ErgebnisseGesamt!BO33</f>
        <v>7</v>
      </c>
      <c r="J34" s="7">
        <f>ErgebnisseGesamt!BP33</f>
        <v>4</v>
      </c>
      <c r="K34" s="27">
        <f>ErgebnisseGesamt!BQ33</f>
        <v>4</v>
      </c>
      <c r="L34" s="105">
        <f>ErgebnisseGesamt!BR33</f>
        <v>7</v>
      </c>
      <c r="M34" s="85">
        <f>ErgebnisseGesamt!BS33</f>
        <v>5</v>
      </c>
      <c r="N34" s="85">
        <f>ErgebnisseGesamt!BT33</f>
        <v>2</v>
      </c>
      <c r="O34" s="85">
        <f>ErgebnisseGesamt!BU33</f>
        <v>0</v>
      </c>
      <c r="P34" s="85">
        <f>ErgebnisseGesamt!BV33</f>
        <v>0</v>
      </c>
      <c r="Q34" s="99">
        <f>ErgebnisseGesamt!BW33</f>
        <v>0</v>
      </c>
      <c r="R34" s="69">
        <f>ErgebnisseGesamt!BX33</f>
        <v>49.01</v>
      </c>
      <c r="S34" s="67">
        <f>ErgebnisseGesamt!BZ33</f>
        <v>5.05</v>
      </c>
      <c r="T34" s="68">
        <f>ErgebnisseGesamt!CA33</f>
        <v>94.95</v>
      </c>
      <c r="U34" s="69">
        <f>ErgebnisseGesamt!CB33</f>
        <v>56.38</v>
      </c>
      <c r="V34" s="67">
        <f>ErgebnisseGesamt!CC33</f>
        <v>27.66</v>
      </c>
      <c r="W34" s="67">
        <f>ErgebnisseGesamt!CD33</f>
        <v>7.45</v>
      </c>
      <c r="X34" s="85">
        <f>ErgebnisseGesamt!CE33</f>
        <v>4.26</v>
      </c>
      <c r="Y34" s="68">
        <f>ErgebnisseGesamt!CF33</f>
        <v>4.26</v>
      </c>
    </row>
    <row r="35" spans="1:25" ht="12.75" customHeight="1" x14ac:dyDescent="0.2">
      <c r="A35" s="86" t="str">
        <f>ErgebnisseGesamt!A34</f>
        <v xml:space="preserve">40430     </v>
      </c>
      <c r="B35" s="95" t="str">
        <f>ErgebnisseGesamt!B34</f>
        <v>Perwang am Grabensee</v>
      </c>
      <c r="C35" s="26">
        <f>ErgebnisseGesamt!BG34</f>
        <v>132</v>
      </c>
      <c r="D35" s="27">
        <f>ErgebnisseGesamt!BI34</f>
        <v>50</v>
      </c>
      <c r="E35" s="26">
        <f>ErgebnisseGesamt!BK34</f>
        <v>2</v>
      </c>
      <c r="F35" s="27">
        <f>ErgebnisseGesamt!BL34</f>
        <v>48</v>
      </c>
      <c r="G35" s="26">
        <f>ErgebnisseGesamt!BM34</f>
        <v>34</v>
      </c>
      <c r="H35" s="7">
        <f>ErgebnisseGesamt!BN34</f>
        <v>7</v>
      </c>
      <c r="I35" s="7">
        <f>ErgebnisseGesamt!BO34</f>
        <v>6</v>
      </c>
      <c r="J35" s="7">
        <f>ErgebnisseGesamt!BP34</f>
        <v>0</v>
      </c>
      <c r="K35" s="27">
        <f>ErgebnisseGesamt!BQ34</f>
        <v>1</v>
      </c>
      <c r="L35" s="105">
        <f>ErgebnisseGesamt!BR34</f>
        <v>7</v>
      </c>
      <c r="M35" s="85">
        <f>ErgebnisseGesamt!BS34</f>
        <v>5</v>
      </c>
      <c r="N35" s="85">
        <f>ErgebnisseGesamt!BT34</f>
        <v>1</v>
      </c>
      <c r="O35" s="85">
        <f>ErgebnisseGesamt!BU34</f>
        <v>1</v>
      </c>
      <c r="P35" s="85">
        <f>ErgebnisseGesamt!BV34</f>
        <v>0</v>
      </c>
      <c r="Q35" s="99">
        <f>ErgebnisseGesamt!BW34</f>
        <v>0</v>
      </c>
      <c r="R35" s="69">
        <f>ErgebnisseGesamt!BX34</f>
        <v>37.880000000000003</v>
      </c>
      <c r="S35" s="67">
        <f>ErgebnisseGesamt!BZ34</f>
        <v>4</v>
      </c>
      <c r="T35" s="68">
        <f>ErgebnisseGesamt!CA34</f>
        <v>96</v>
      </c>
      <c r="U35" s="69">
        <f>ErgebnisseGesamt!CB34</f>
        <v>70.83</v>
      </c>
      <c r="V35" s="67">
        <f>ErgebnisseGesamt!CC34</f>
        <v>14.58</v>
      </c>
      <c r="W35" s="67">
        <f>ErgebnisseGesamt!CD34</f>
        <v>12.5</v>
      </c>
      <c r="X35" s="85">
        <f>ErgebnisseGesamt!CE34</f>
        <v>0</v>
      </c>
      <c r="Y35" s="68">
        <f>ErgebnisseGesamt!CF34</f>
        <v>2.08</v>
      </c>
    </row>
    <row r="36" spans="1:25" ht="12.75" customHeight="1" x14ac:dyDescent="0.2">
      <c r="A36" s="86" t="str">
        <f>ErgebnisseGesamt!A35</f>
        <v xml:space="preserve">40431     </v>
      </c>
      <c r="B36" s="95" t="str">
        <f>ErgebnisseGesamt!B35</f>
        <v>Pfaffstätt</v>
      </c>
      <c r="C36" s="26">
        <f>ErgebnisseGesamt!BG35</f>
        <v>120</v>
      </c>
      <c r="D36" s="27">
        <f>ErgebnisseGesamt!BI35</f>
        <v>67</v>
      </c>
      <c r="E36" s="26">
        <f>ErgebnisseGesamt!BK35</f>
        <v>1</v>
      </c>
      <c r="F36" s="27">
        <f>ErgebnisseGesamt!BL35</f>
        <v>66</v>
      </c>
      <c r="G36" s="26">
        <f>ErgebnisseGesamt!BM35</f>
        <v>65</v>
      </c>
      <c r="H36" s="7">
        <f>ErgebnisseGesamt!BN35</f>
        <v>0</v>
      </c>
      <c r="I36" s="7">
        <f>ErgebnisseGesamt!BO35</f>
        <v>1</v>
      </c>
      <c r="J36" s="7">
        <f>ErgebnisseGesamt!BP35</f>
        <v>0</v>
      </c>
      <c r="K36" s="27">
        <f>ErgebnisseGesamt!BQ35</f>
        <v>0</v>
      </c>
      <c r="L36" s="105">
        <f>ErgebnisseGesamt!BR35</f>
        <v>7</v>
      </c>
      <c r="M36" s="85">
        <f>ErgebnisseGesamt!BS35</f>
        <v>7</v>
      </c>
      <c r="N36" s="85">
        <f>ErgebnisseGesamt!BT35</f>
        <v>0</v>
      </c>
      <c r="O36" s="85">
        <f>ErgebnisseGesamt!BU35</f>
        <v>0</v>
      </c>
      <c r="P36" s="85">
        <f>ErgebnisseGesamt!BV35</f>
        <v>0</v>
      </c>
      <c r="Q36" s="99">
        <f>ErgebnisseGesamt!BW35</f>
        <v>0</v>
      </c>
      <c r="R36" s="69">
        <f>ErgebnisseGesamt!BX35</f>
        <v>55.83</v>
      </c>
      <c r="S36" s="67">
        <f>ErgebnisseGesamt!BZ35</f>
        <v>1.49</v>
      </c>
      <c r="T36" s="68">
        <f>ErgebnisseGesamt!CA35</f>
        <v>98.51</v>
      </c>
      <c r="U36" s="69">
        <f>ErgebnisseGesamt!CB35</f>
        <v>98.48</v>
      </c>
      <c r="V36" s="67">
        <f>ErgebnisseGesamt!CC35</f>
        <v>0</v>
      </c>
      <c r="W36" s="67">
        <f>ErgebnisseGesamt!CD35</f>
        <v>1.52</v>
      </c>
      <c r="X36" s="85">
        <f>ErgebnisseGesamt!CE35</f>
        <v>0</v>
      </c>
      <c r="Y36" s="68">
        <f>ErgebnisseGesamt!CF35</f>
        <v>0</v>
      </c>
    </row>
    <row r="37" spans="1:25" ht="12.75" customHeight="1" x14ac:dyDescent="0.2">
      <c r="A37" s="86" t="str">
        <f>ErgebnisseGesamt!A36</f>
        <v xml:space="preserve">40432     </v>
      </c>
      <c r="B37" s="95" t="str">
        <f>ErgebnisseGesamt!B36</f>
        <v>Pischelsdorf am Engelbach</v>
      </c>
      <c r="C37" s="26">
        <f>ErgebnisseGesamt!BG36</f>
        <v>433</v>
      </c>
      <c r="D37" s="27">
        <f>ErgebnisseGesamt!BI36</f>
        <v>176</v>
      </c>
      <c r="E37" s="26">
        <f>ErgebnisseGesamt!BK36</f>
        <v>4</v>
      </c>
      <c r="F37" s="27">
        <f>ErgebnisseGesamt!BL36</f>
        <v>172</v>
      </c>
      <c r="G37" s="26">
        <f>ErgebnisseGesamt!BM36</f>
        <v>108</v>
      </c>
      <c r="H37" s="7">
        <f>ErgebnisseGesamt!BN36</f>
        <v>28</v>
      </c>
      <c r="I37" s="7">
        <f>ErgebnisseGesamt!BO36</f>
        <v>26</v>
      </c>
      <c r="J37" s="7">
        <f>ErgebnisseGesamt!BP36</f>
        <v>4</v>
      </c>
      <c r="K37" s="27">
        <f>ErgebnisseGesamt!BQ36</f>
        <v>6</v>
      </c>
      <c r="L37" s="105">
        <f>ErgebnisseGesamt!BR36</f>
        <v>9</v>
      </c>
      <c r="M37" s="85">
        <f>ErgebnisseGesamt!BS36</f>
        <v>7</v>
      </c>
      <c r="N37" s="85">
        <f>ErgebnisseGesamt!BT36</f>
        <v>1</v>
      </c>
      <c r="O37" s="85">
        <f>ErgebnisseGesamt!BU36</f>
        <v>1</v>
      </c>
      <c r="P37" s="85">
        <f>ErgebnisseGesamt!BV36</f>
        <v>0</v>
      </c>
      <c r="Q37" s="99">
        <f>ErgebnisseGesamt!BW36</f>
        <v>0</v>
      </c>
      <c r="R37" s="69">
        <f>ErgebnisseGesamt!BX36</f>
        <v>40.65</v>
      </c>
      <c r="S37" s="67">
        <f>ErgebnisseGesamt!BZ36</f>
        <v>2.27</v>
      </c>
      <c r="T37" s="68">
        <f>ErgebnisseGesamt!CA36</f>
        <v>97.73</v>
      </c>
      <c r="U37" s="69">
        <f>ErgebnisseGesamt!CB36</f>
        <v>62.79</v>
      </c>
      <c r="V37" s="67">
        <f>ErgebnisseGesamt!CC36</f>
        <v>16.28</v>
      </c>
      <c r="W37" s="67">
        <f>ErgebnisseGesamt!CD36</f>
        <v>15.12</v>
      </c>
      <c r="X37" s="85">
        <f>ErgebnisseGesamt!CE36</f>
        <v>2.33</v>
      </c>
      <c r="Y37" s="68">
        <f>ErgebnisseGesamt!CF36</f>
        <v>3.49</v>
      </c>
    </row>
    <row r="38" spans="1:25" ht="12.75" customHeight="1" x14ac:dyDescent="0.2">
      <c r="A38" s="86" t="str">
        <f>ErgebnisseGesamt!A37</f>
        <v xml:space="preserve">40433     </v>
      </c>
      <c r="B38" s="95" t="str">
        <f>ErgebnisseGesamt!B37</f>
        <v>Polling im Innkreis</v>
      </c>
      <c r="C38" s="26">
        <f>ErgebnisseGesamt!BG37</f>
        <v>196</v>
      </c>
      <c r="D38" s="27">
        <f>ErgebnisseGesamt!BI37</f>
        <v>110</v>
      </c>
      <c r="E38" s="26">
        <f>ErgebnisseGesamt!BK37</f>
        <v>4</v>
      </c>
      <c r="F38" s="27">
        <f>ErgebnisseGesamt!BL37</f>
        <v>106</v>
      </c>
      <c r="G38" s="26">
        <f>ErgebnisseGesamt!BM37</f>
        <v>66</v>
      </c>
      <c r="H38" s="7">
        <f>ErgebnisseGesamt!BN37</f>
        <v>29</v>
      </c>
      <c r="I38" s="7">
        <f>ErgebnisseGesamt!BO37</f>
        <v>5</v>
      </c>
      <c r="J38" s="7">
        <f>ErgebnisseGesamt!BP37</f>
        <v>2</v>
      </c>
      <c r="K38" s="27">
        <f>ErgebnisseGesamt!BQ37</f>
        <v>4</v>
      </c>
      <c r="L38" s="105">
        <f>ErgebnisseGesamt!BR37</f>
        <v>7</v>
      </c>
      <c r="M38" s="85">
        <f>ErgebnisseGesamt!BS37</f>
        <v>5</v>
      </c>
      <c r="N38" s="85">
        <f>ErgebnisseGesamt!BT37</f>
        <v>2</v>
      </c>
      <c r="O38" s="85">
        <f>ErgebnisseGesamt!BU37</f>
        <v>0</v>
      </c>
      <c r="P38" s="85">
        <f>ErgebnisseGesamt!BV37</f>
        <v>0</v>
      </c>
      <c r="Q38" s="99">
        <f>ErgebnisseGesamt!BW37</f>
        <v>0</v>
      </c>
      <c r="R38" s="69">
        <f>ErgebnisseGesamt!BX37</f>
        <v>56.12</v>
      </c>
      <c r="S38" s="67">
        <f>ErgebnisseGesamt!BZ37</f>
        <v>3.64</v>
      </c>
      <c r="T38" s="68">
        <f>ErgebnisseGesamt!CA37</f>
        <v>96.36</v>
      </c>
      <c r="U38" s="69">
        <f>ErgebnisseGesamt!CB37</f>
        <v>62.26</v>
      </c>
      <c r="V38" s="67">
        <f>ErgebnisseGesamt!CC37</f>
        <v>27.36</v>
      </c>
      <c r="W38" s="67">
        <f>ErgebnisseGesamt!CD37</f>
        <v>4.72</v>
      </c>
      <c r="X38" s="85">
        <f>ErgebnisseGesamt!CE37</f>
        <v>1.89</v>
      </c>
      <c r="Y38" s="68">
        <f>ErgebnisseGesamt!CF37</f>
        <v>3.77</v>
      </c>
    </row>
    <row r="39" spans="1:25" ht="12.75" customHeight="1" x14ac:dyDescent="0.2">
      <c r="A39" s="86" t="str">
        <f>ErgebnisseGesamt!A38</f>
        <v xml:space="preserve">40434     </v>
      </c>
      <c r="B39" s="95" t="str">
        <f>ErgebnisseGesamt!B38</f>
        <v>Roßbach</v>
      </c>
      <c r="C39" s="26">
        <f>ErgebnisseGesamt!BG38</f>
        <v>216</v>
      </c>
      <c r="D39" s="27">
        <f>ErgebnisseGesamt!BI38</f>
        <v>140</v>
      </c>
      <c r="E39" s="26">
        <f>ErgebnisseGesamt!BK38</f>
        <v>5</v>
      </c>
      <c r="F39" s="27">
        <f>ErgebnisseGesamt!BL38</f>
        <v>135</v>
      </c>
      <c r="G39" s="26">
        <f>ErgebnisseGesamt!BM38</f>
        <v>85</v>
      </c>
      <c r="H39" s="7">
        <f>ErgebnisseGesamt!BN38</f>
        <v>20</v>
      </c>
      <c r="I39" s="7">
        <f>ErgebnisseGesamt!BO38</f>
        <v>7</v>
      </c>
      <c r="J39" s="7">
        <f>ErgebnisseGesamt!BP38</f>
        <v>13</v>
      </c>
      <c r="K39" s="27">
        <f>ErgebnisseGesamt!BQ38</f>
        <v>10</v>
      </c>
      <c r="L39" s="105">
        <f>ErgebnisseGesamt!BR38</f>
        <v>7</v>
      </c>
      <c r="M39" s="85">
        <f>ErgebnisseGesamt!BS38</f>
        <v>6</v>
      </c>
      <c r="N39" s="85">
        <f>ErgebnisseGesamt!BT38</f>
        <v>1</v>
      </c>
      <c r="O39" s="85">
        <f>ErgebnisseGesamt!BU38</f>
        <v>0</v>
      </c>
      <c r="P39" s="85">
        <f>ErgebnisseGesamt!BV38</f>
        <v>0</v>
      </c>
      <c r="Q39" s="99">
        <f>ErgebnisseGesamt!BW38</f>
        <v>0</v>
      </c>
      <c r="R39" s="69">
        <f>ErgebnisseGesamt!BX38</f>
        <v>64.81</v>
      </c>
      <c r="S39" s="67">
        <f>ErgebnisseGesamt!BZ38</f>
        <v>3.57</v>
      </c>
      <c r="T39" s="68">
        <f>ErgebnisseGesamt!CA38</f>
        <v>96.43</v>
      </c>
      <c r="U39" s="69">
        <f>ErgebnisseGesamt!CB38</f>
        <v>62.96</v>
      </c>
      <c r="V39" s="67">
        <f>ErgebnisseGesamt!CC38</f>
        <v>14.81</v>
      </c>
      <c r="W39" s="67">
        <f>ErgebnisseGesamt!CD38</f>
        <v>5.19</v>
      </c>
      <c r="X39" s="85">
        <f>ErgebnisseGesamt!CE38</f>
        <v>9.6300000000000008</v>
      </c>
      <c r="Y39" s="68">
        <f>ErgebnisseGesamt!CF38</f>
        <v>7.41</v>
      </c>
    </row>
    <row r="40" spans="1:25" ht="12.75" customHeight="1" x14ac:dyDescent="0.2">
      <c r="A40" s="86" t="str">
        <f>ErgebnisseGesamt!A39</f>
        <v xml:space="preserve">40435     </v>
      </c>
      <c r="B40" s="95" t="str">
        <f>ErgebnisseGesamt!B39</f>
        <v>Sankt Georgen am Fillmannsbach</v>
      </c>
      <c r="C40" s="26">
        <f>ErgebnisseGesamt!BG39</f>
        <v>86</v>
      </c>
      <c r="D40" s="27">
        <f>ErgebnisseGesamt!BI39</f>
        <v>58</v>
      </c>
      <c r="E40" s="26">
        <f>ErgebnisseGesamt!BK39</f>
        <v>0</v>
      </c>
      <c r="F40" s="27">
        <f>ErgebnisseGesamt!BL39</f>
        <v>58</v>
      </c>
      <c r="G40" s="26">
        <f>ErgebnisseGesamt!BM39</f>
        <v>33</v>
      </c>
      <c r="H40" s="7">
        <f>ErgebnisseGesamt!BN39</f>
        <v>3</v>
      </c>
      <c r="I40" s="7">
        <f>ErgebnisseGesamt!BO39</f>
        <v>18</v>
      </c>
      <c r="J40" s="7">
        <f>ErgebnisseGesamt!BP39</f>
        <v>0</v>
      </c>
      <c r="K40" s="27">
        <f>ErgebnisseGesamt!BQ39</f>
        <v>4</v>
      </c>
      <c r="L40" s="105">
        <f>ErgebnisseGesamt!BR39</f>
        <v>7</v>
      </c>
      <c r="M40" s="85">
        <f>ErgebnisseGesamt!BS39</f>
        <v>5</v>
      </c>
      <c r="N40" s="85">
        <f>ErgebnisseGesamt!BT39</f>
        <v>0</v>
      </c>
      <c r="O40" s="85">
        <f>ErgebnisseGesamt!BU39</f>
        <v>2</v>
      </c>
      <c r="P40" s="85">
        <f>ErgebnisseGesamt!BV39</f>
        <v>0</v>
      </c>
      <c r="Q40" s="99">
        <f>ErgebnisseGesamt!BW39</f>
        <v>0</v>
      </c>
      <c r="R40" s="69">
        <f>ErgebnisseGesamt!BX39</f>
        <v>67.44</v>
      </c>
      <c r="S40" s="67">
        <f>ErgebnisseGesamt!BZ39</f>
        <v>0</v>
      </c>
      <c r="T40" s="68">
        <f>ErgebnisseGesamt!CA39</f>
        <v>100</v>
      </c>
      <c r="U40" s="69">
        <f>ErgebnisseGesamt!CB39</f>
        <v>56.9</v>
      </c>
      <c r="V40" s="67">
        <f>ErgebnisseGesamt!CC39</f>
        <v>5.17</v>
      </c>
      <c r="W40" s="67">
        <f>ErgebnisseGesamt!CD39</f>
        <v>31.03</v>
      </c>
      <c r="X40" s="85">
        <f>ErgebnisseGesamt!CE39</f>
        <v>0</v>
      </c>
      <c r="Y40" s="68">
        <f>ErgebnisseGesamt!CF39</f>
        <v>6.9</v>
      </c>
    </row>
    <row r="41" spans="1:25" ht="12.75" customHeight="1" x14ac:dyDescent="0.2">
      <c r="A41" s="86" t="str">
        <f>ErgebnisseGesamt!A40</f>
        <v xml:space="preserve">40436     </v>
      </c>
      <c r="B41" s="95" t="str">
        <f>ErgebnisseGesamt!B40</f>
        <v>Sankt Johann am Walde</v>
      </c>
      <c r="C41" s="26">
        <f>ErgebnisseGesamt!BG40</f>
        <v>441</v>
      </c>
      <c r="D41" s="27">
        <f>ErgebnisseGesamt!BI40</f>
        <v>176</v>
      </c>
      <c r="E41" s="26">
        <f>ErgebnisseGesamt!BK40</f>
        <v>0</v>
      </c>
      <c r="F41" s="27">
        <f>ErgebnisseGesamt!BL40</f>
        <v>176</v>
      </c>
      <c r="G41" s="26">
        <f>ErgebnisseGesamt!BM40</f>
        <v>120</v>
      </c>
      <c r="H41" s="7">
        <f>ErgebnisseGesamt!BN40</f>
        <v>18</v>
      </c>
      <c r="I41" s="7">
        <f>ErgebnisseGesamt!BO40</f>
        <v>10</v>
      </c>
      <c r="J41" s="7">
        <f>ErgebnisseGesamt!BP40</f>
        <v>22</v>
      </c>
      <c r="K41" s="27">
        <f>ErgebnisseGesamt!BQ40</f>
        <v>6</v>
      </c>
      <c r="L41" s="105">
        <f>ErgebnisseGesamt!BR40</f>
        <v>9</v>
      </c>
      <c r="M41" s="85">
        <f>ErgebnisseGesamt!BS40</f>
        <v>7</v>
      </c>
      <c r="N41" s="85">
        <f>ErgebnisseGesamt!BT40</f>
        <v>1</v>
      </c>
      <c r="O41" s="85">
        <f>ErgebnisseGesamt!BU40</f>
        <v>0</v>
      </c>
      <c r="P41" s="85">
        <f>ErgebnisseGesamt!BV40</f>
        <v>1</v>
      </c>
      <c r="Q41" s="99">
        <f>ErgebnisseGesamt!BW40</f>
        <v>0</v>
      </c>
      <c r="R41" s="69">
        <f>ErgebnisseGesamt!BX40</f>
        <v>39.909999999999997</v>
      </c>
      <c r="S41" s="67">
        <f>ErgebnisseGesamt!BZ40</f>
        <v>0</v>
      </c>
      <c r="T41" s="68">
        <f>ErgebnisseGesamt!CA40</f>
        <v>100</v>
      </c>
      <c r="U41" s="69">
        <f>ErgebnisseGesamt!CB40</f>
        <v>68.180000000000007</v>
      </c>
      <c r="V41" s="67">
        <f>ErgebnisseGesamt!CC40</f>
        <v>10.23</v>
      </c>
      <c r="W41" s="67">
        <f>ErgebnisseGesamt!CD40</f>
        <v>5.68</v>
      </c>
      <c r="X41" s="85">
        <f>ErgebnisseGesamt!CE40</f>
        <v>12.5</v>
      </c>
      <c r="Y41" s="68">
        <f>ErgebnisseGesamt!CF40</f>
        <v>3.41</v>
      </c>
    </row>
    <row r="42" spans="1:25" ht="12.75" customHeight="1" x14ac:dyDescent="0.2">
      <c r="A42" s="86" t="str">
        <f>ErgebnisseGesamt!A41</f>
        <v xml:space="preserve">40437     </v>
      </c>
      <c r="B42" s="95" t="str">
        <f>ErgebnisseGesamt!B41</f>
        <v>Sankt Pantaleon</v>
      </c>
      <c r="C42" s="26">
        <f>ErgebnisseGesamt!BG41</f>
        <v>240</v>
      </c>
      <c r="D42" s="27">
        <f>ErgebnisseGesamt!BI41</f>
        <v>127</v>
      </c>
      <c r="E42" s="26">
        <f>ErgebnisseGesamt!BK41</f>
        <v>3</v>
      </c>
      <c r="F42" s="27">
        <f>ErgebnisseGesamt!BL41</f>
        <v>124</v>
      </c>
      <c r="G42" s="26">
        <f>ErgebnisseGesamt!BM41</f>
        <v>92</v>
      </c>
      <c r="H42" s="7">
        <f>ErgebnisseGesamt!BN41</f>
        <v>16</v>
      </c>
      <c r="I42" s="7">
        <f>ErgebnisseGesamt!BO41</f>
        <v>7</v>
      </c>
      <c r="J42" s="7">
        <f>ErgebnisseGesamt!BP41</f>
        <v>1</v>
      </c>
      <c r="K42" s="27">
        <f>ErgebnisseGesamt!BQ41</f>
        <v>8</v>
      </c>
      <c r="L42" s="105">
        <f>ErgebnisseGesamt!BR41</f>
        <v>7</v>
      </c>
      <c r="M42" s="85">
        <f>ErgebnisseGesamt!BS41</f>
        <v>6</v>
      </c>
      <c r="N42" s="85">
        <f>ErgebnisseGesamt!BT41</f>
        <v>1</v>
      </c>
      <c r="O42" s="85">
        <f>ErgebnisseGesamt!BU41</f>
        <v>0</v>
      </c>
      <c r="P42" s="85">
        <f>ErgebnisseGesamt!BV41</f>
        <v>0</v>
      </c>
      <c r="Q42" s="99">
        <f>ErgebnisseGesamt!BW41</f>
        <v>0</v>
      </c>
      <c r="R42" s="69">
        <f>ErgebnisseGesamt!BX41</f>
        <v>52.92</v>
      </c>
      <c r="S42" s="67">
        <f>ErgebnisseGesamt!BZ41</f>
        <v>2.36</v>
      </c>
      <c r="T42" s="68">
        <f>ErgebnisseGesamt!CA41</f>
        <v>97.64</v>
      </c>
      <c r="U42" s="69">
        <f>ErgebnisseGesamt!CB41</f>
        <v>74.19</v>
      </c>
      <c r="V42" s="67">
        <f>ErgebnisseGesamt!CC41</f>
        <v>12.9</v>
      </c>
      <c r="W42" s="67">
        <f>ErgebnisseGesamt!CD41</f>
        <v>5.65</v>
      </c>
      <c r="X42" s="85">
        <f>ErgebnisseGesamt!CE41</f>
        <v>0.81</v>
      </c>
      <c r="Y42" s="68">
        <f>ErgebnisseGesamt!CF41</f>
        <v>6.45</v>
      </c>
    </row>
    <row r="43" spans="1:25" ht="12.75" customHeight="1" x14ac:dyDescent="0.2">
      <c r="A43" s="86" t="str">
        <f>ErgebnisseGesamt!A42</f>
        <v xml:space="preserve">40438     </v>
      </c>
      <c r="B43" s="95" t="str">
        <f>ErgebnisseGesamt!B42</f>
        <v>Sankt Peter am Hart</v>
      </c>
      <c r="C43" s="26">
        <f>ErgebnisseGesamt!BG42</f>
        <v>280</v>
      </c>
      <c r="D43" s="27">
        <f>ErgebnisseGesamt!BI42</f>
        <v>105</v>
      </c>
      <c r="E43" s="26">
        <f>ErgebnisseGesamt!BK42</f>
        <v>7</v>
      </c>
      <c r="F43" s="27">
        <f>ErgebnisseGesamt!BL42</f>
        <v>98</v>
      </c>
      <c r="G43" s="26">
        <f>ErgebnisseGesamt!BM42</f>
        <v>58</v>
      </c>
      <c r="H43" s="7">
        <f>ErgebnisseGesamt!BN42</f>
        <v>22</v>
      </c>
      <c r="I43" s="7">
        <f>ErgebnisseGesamt!BO42</f>
        <v>4</v>
      </c>
      <c r="J43" s="7">
        <f>ErgebnisseGesamt!BP42</f>
        <v>6</v>
      </c>
      <c r="K43" s="27">
        <f>ErgebnisseGesamt!BQ42</f>
        <v>8</v>
      </c>
      <c r="L43" s="105">
        <f>ErgebnisseGesamt!BR42</f>
        <v>7</v>
      </c>
      <c r="M43" s="85">
        <f>ErgebnisseGesamt!BS42</f>
        <v>5</v>
      </c>
      <c r="N43" s="85">
        <f>ErgebnisseGesamt!BT42</f>
        <v>2</v>
      </c>
      <c r="O43" s="85">
        <f>ErgebnisseGesamt!BU42</f>
        <v>0</v>
      </c>
      <c r="P43" s="85">
        <f>ErgebnisseGesamt!BV42</f>
        <v>0</v>
      </c>
      <c r="Q43" s="99">
        <f>ErgebnisseGesamt!BW42</f>
        <v>0</v>
      </c>
      <c r="R43" s="69">
        <f>ErgebnisseGesamt!BX42</f>
        <v>37.5</v>
      </c>
      <c r="S43" s="67">
        <f>ErgebnisseGesamt!BZ42</f>
        <v>6.67</v>
      </c>
      <c r="T43" s="68">
        <f>ErgebnisseGesamt!CA42</f>
        <v>93.33</v>
      </c>
      <c r="U43" s="69">
        <f>ErgebnisseGesamt!CB42</f>
        <v>59.18</v>
      </c>
      <c r="V43" s="67">
        <f>ErgebnisseGesamt!CC42</f>
        <v>22.45</v>
      </c>
      <c r="W43" s="67">
        <f>ErgebnisseGesamt!CD42</f>
        <v>4.08</v>
      </c>
      <c r="X43" s="85">
        <f>ErgebnisseGesamt!CE42</f>
        <v>6.12</v>
      </c>
      <c r="Y43" s="68">
        <f>ErgebnisseGesamt!CF42</f>
        <v>8.16</v>
      </c>
    </row>
    <row r="44" spans="1:25" ht="12.75" customHeight="1" x14ac:dyDescent="0.2">
      <c r="A44" s="86" t="str">
        <f>ErgebnisseGesamt!A43</f>
        <v xml:space="preserve">40439     </v>
      </c>
      <c r="B44" s="95" t="str">
        <f>ErgebnisseGesamt!B43</f>
        <v>Sankt Radegund</v>
      </c>
      <c r="C44" s="26">
        <f>ErgebnisseGesamt!BG43</f>
        <v>166</v>
      </c>
      <c r="D44" s="27">
        <f>ErgebnisseGesamt!BI43</f>
        <v>80</v>
      </c>
      <c r="E44" s="26">
        <f>ErgebnisseGesamt!BK43</f>
        <v>4</v>
      </c>
      <c r="F44" s="27">
        <f>ErgebnisseGesamt!BL43</f>
        <v>76</v>
      </c>
      <c r="G44" s="26">
        <f>ErgebnisseGesamt!BM43</f>
        <v>59</v>
      </c>
      <c r="H44" s="7">
        <f>ErgebnisseGesamt!BN43</f>
        <v>2</v>
      </c>
      <c r="I44" s="7">
        <f>ErgebnisseGesamt!BO43</f>
        <v>6</v>
      </c>
      <c r="J44" s="7">
        <f>ErgebnisseGesamt!BP43</f>
        <v>1</v>
      </c>
      <c r="K44" s="27">
        <f>ErgebnisseGesamt!BQ43</f>
        <v>8</v>
      </c>
      <c r="L44" s="105">
        <f>ErgebnisseGesamt!BR43</f>
        <v>7</v>
      </c>
      <c r="M44" s="85">
        <f>ErgebnisseGesamt!BS43</f>
        <v>7</v>
      </c>
      <c r="N44" s="85">
        <f>ErgebnisseGesamt!BT43</f>
        <v>0</v>
      </c>
      <c r="O44" s="85">
        <f>ErgebnisseGesamt!BU43</f>
        <v>0</v>
      </c>
      <c r="P44" s="85">
        <f>ErgebnisseGesamt!BV43</f>
        <v>0</v>
      </c>
      <c r="Q44" s="99">
        <f>ErgebnisseGesamt!BW43</f>
        <v>0</v>
      </c>
      <c r="R44" s="69">
        <f>ErgebnisseGesamt!BX43</f>
        <v>48.19</v>
      </c>
      <c r="S44" s="67">
        <f>ErgebnisseGesamt!BZ43</f>
        <v>5</v>
      </c>
      <c r="T44" s="68">
        <f>ErgebnisseGesamt!CA43</f>
        <v>95</v>
      </c>
      <c r="U44" s="69">
        <f>ErgebnisseGesamt!CB43</f>
        <v>77.63</v>
      </c>
      <c r="V44" s="67">
        <f>ErgebnisseGesamt!CC43</f>
        <v>2.63</v>
      </c>
      <c r="W44" s="67">
        <f>ErgebnisseGesamt!CD43</f>
        <v>7.89</v>
      </c>
      <c r="X44" s="85">
        <f>ErgebnisseGesamt!CE43</f>
        <v>1.32</v>
      </c>
      <c r="Y44" s="68">
        <f>ErgebnisseGesamt!CF43</f>
        <v>10.53</v>
      </c>
    </row>
    <row r="45" spans="1:25" ht="12.75" customHeight="1" x14ac:dyDescent="0.2">
      <c r="A45" s="86" t="str">
        <f>ErgebnisseGesamt!A44</f>
        <v xml:space="preserve">40440     </v>
      </c>
      <c r="B45" s="95" t="str">
        <f>ErgebnisseGesamt!B44</f>
        <v>Sankt Veit im Innkreis</v>
      </c>
      <c r="C45" s="26">
        <f>ErgebnisseGesamt!BG44</f>
        <v>84</v>
      </c>
      <c r="D45" s="27">
        <f>ErgebnisseGesamt!BI44</f>
        <v>48</v>
      </c>
      <c r="E45" s="26">
        <f>ErgebnisseGesamt!BK44</f>
        <v>0</v>
      </c>
      <c r="F45" s="27">
        <f>ErgebnisseGesamt!BL44</f>
        <v>48</v>
      </c>
      <c r="G45" s="26">
        <f>ErgebnisseGesamt!BM44</f>
        <v>33</v>
      </c>
      <c r="H45" s="7">
        <f>ErgebnisseGesamt!BN44</f>
        <v>1</v>
      </c>
      <c r="I45" s="7">
        <f>ErgebnisseGesamt!BO44</f>
        <v>9</v>
      </c>
      <c r="J45" s="7">
        <f>ErgebnisseGesamt!BP44</f>
        <v>3</v>
      </c>
      <c r="K45" s="27">
        <f>ErgebnisseGesamt!BQ44</f>
        <v>2</v>
      </c>
      <c r="L45" s="105">
        <f>ErgebnisseGesamt!BR44</f>
        <v>7</v>
      </c>
      <c r="M45" s="85">
        <f>ErgebnisseGesamt!BS44</f>
        <v>6</v>
      </c>
      <c r="N45" s="85">
        <f>ErgebnisseGesamt!BT44</f>
        <v>0</v>
      </c>
      <c r="O45" s="85">
        <f>ErgebnisseGesamt!BU44</f>
        <v>1</v>
      </c>
      <c r="P45" s="85">
        <f>ErgebnisseGesamt!BV44</f>
        <v>0</v>
      </c>
      <c r="Q45" s="99">
        <f>ErgebnisseGesamt!BW44</f>
        <v>0</v>
      </c>
      <c r="R45" s="69">
        <f>ErgebnisseGesamt!BX44</f>
        <v>57.14</v>
      </c>
      <c r="S45" s="67">
        <f>ErgebnisseGesamt!BZ44</f>
        <v>0</v>
      </c>
      <c r="T45" s="68">
        <f>ErgebnisseGesamt!CA44</f>
        <v>100</v>
      </c>
      <c r="U45" s="69">
        <f>ErgebnisseGesamt!CB44</f>
        <v>68.75</v>
      </c>
      <c r="V45" s="67">
        <f>ErgebnisseGesamt!CC44</f>
        <v>2.08</v>
      </c>
      <c r="W45" s="67">
        <f>ErgebnisseGesamt!CD44</f>
        <v>18.75</v>
      </c>
      <c r="X45" s="85">
        <f>ErgebnisseGesamt!CE44</f>
        <v>6.25</v>
      </c>
      <c r="Y45" s="68">
        <f>ErgebnisseGesamt!CF44</f>
        <v>4.17</v>
      </c>
    </row>
    <row r="46" spans="1:25" ht="12.75" customHeight="1" x14ac:dyDescent="0.2">
      <c r="A46" s="86" t="str">
        <f>ErgebnisseGesamt!A45</f>
        <v xml:space="preserve">40441     </v>
      </c>
      <c r="B46" s="95" t="str">
        <f>ErgebnisseGesamt!B45</f>
        <v>Schalchen</v>
      </c>
      <c r="C46" s="26">
        <f>ErgebnisseGesamt!BG45</f>
        <v>458</v>
      </c>
      <c r="D46" s="27">
        <f>ErgebnisseGesamt!BI45</f>
        <v>152</v>
      </c>
      <c r="E46" s="26">
        <f>ErgebnisseGesamt!BK45</f>
        <v>7</v>
      </c>
      <c r="F46" s="27">
        <f>ErgebnisseGesamt!BL45</f>
        <v>145</v>
      </c>
      <c r="G46" s="26">
        <f>ErgebnisseGesamt!BM45</f>
        <v>93</v>
      </c>
      <c r="H46" s="7">
        <f>ErgebnisseGesamt!BN45</f>
        <v>5</v>
      </c>
      <c r="I46" s="7">
        <f>ErgebnisseGesamt!BO45</f>
        <v>15</v>
      </c>
      <c r="J46" s="7">
        <f>ErgebnisseGesamt!BP45</f>
        <v>25</v>
      </c>
      <c r="K46" s="27">
        <f>ErgebnisseGesamt!BQ45</f>
        <v>7</v>
      </c>
      <c r="L46" s="105">
        <f>ErgebnisseGesamt!BR45</f>
        <v>9</v>
      </c>
      <c r="M46" s="85">
        <f>ErgebnisseGesamt!BS45</f>
        <v>7</v>
      </c>
      <c r="N46" s="85">
        <f>ErgebnisseGesamt!BT45</f>
        <v>0</v>
      </c>
      <c r="O46" s="85">
        <f>ErgebnisseGesamt!BU45</f>
        <v>1</v>
      </c>
      <c r="P46" s="85">
        <f>ErgebnisseGesamt!BV45</f>
        <v>1</v>
      </c>
      <c r="Q46" s="99">
        <f>ErgebnisseGesamt!BW45</f>
        <v>0</v>
      </c>
      <c r="R46" s="69">
        <f>ErgebnisseGesamt!BX45</f>
        <v>33.19</v>
      </c>
      <c r="S46" s="67">
        <f>ErgebnisseGesamt!BZ45</f>
        <v>4.6100000000000003</v>
      </c>
      <c r="T46" s="68">
        <f>ErgebnisseGesamt!CA45</f>
        <v>95.39</v>
      </c>
      <c r="U46" s="69">
        <f>ErgebnisseGesamt!CB45</f>
        <v>64.14</v>
      </c>
      <c r="V46" s="67">
        <f>ErgebnisseGesamt!CC45</f>
        <v>3.45</v>
      </c>
      <c r="W46" s="67">
        <f>ErgebnisseGesamt!CD45</f>
        <v>10.34</v>
      </c>
      <c r="X46" s="85">
        <f>ErgebnisseGesamt!CE45</f>
        <v>17.239999999999998</v>
      </c>
      <c r="Y46" s="68">
        <f>ErgebnisseGesamt!CF45</f>
        <v>4.83</v>
      </c>
    </row>
    <row r="47" spans="1:25" ht="12.75" customHeight="1" x14ac:dyDescent="0.2">
      <c r="A47" s="86" t="str">
        <f>ErgebnisseGesamt!A46</f>
        <v xml:space="preserve">40442     </v>
      </c>
      <c r="B47" s="95" t="str">
        <f>ErgebnisseGesamt!B46</f>
        <v>Schwand im Innkreis</v>
      </c>
      <c r="C47" s="26">
        <f>ErgebnisseGesamt!BG46</f>
        <v>235</v>
      </c>
      <c r="D47" s="27">
        <f>ErgebnisseGesamt!BI46</f>
        <v>107</v>
      </c>
      <c r="E47" s="26">
        <f>ErgebnisseGesamt!BK46</f>
        <v>1</v>
      </c>
      <c r="F47" s="27">
        <f>ErgebnisseGesamt!BL46</f>
        <v>106</v>
      </c>
      <c r="G47" s="26">
        <f>ErgebnisseGesamt!BM46</f>
        <v>54</v>
      </c>
      <c r="H47" s="7">
        <f>ErgebnisseGesamt!BN46</f>
        <v>23</v>
      </c>
      <c r="I47" s="7">
        <f>ErgebnisseGesamt!BO46</f>
        <v>13</v>
      </c>
      <c r="J47" s="7">
        <f>ErgebnisseGesamt!BP46</f>
        <v>5</v>
      </c>
      <c r="K47" s="27">
        <f>ErgebnisseGesamt!BQ46</f>
        <v>11</v>
      </c>
      <c r="L47" s="105">
        <f>ErgebnisseGesamt!BR46</f>
        <v>7</v>
      </c>
      <c r="M47" s="85">
        <f>ErgebnisseGesamt!BS46</f>
        <v>4</v>
      </c>
      <c r="N47" s="85">
        <f>ErgebnisseGesamt!BT46</f>
        <v>2</v>
      </c>
      <c r="O47" s="85">
        <f>ErgebnisseGesamt!BU46</f>
        <v>1</v>
      </c>
      <c r="P47" s="85">
        <f>ErgebnisseGesamt!BV46</f>
        <v>0</v>
      </c>
      <c r="Q47" s="99">
        <f>ErgebnisseGesamt!BW46</f>
        <v>0</v>
      </c>
      <c r="R47" s="69">
        <f>ErgebnisseGesamt!BX46</f>
        <v>45.53</v>
      </c>
      <c r="S47" s="67">
        <f>ErgebnisseGesamt!BZ46</f>
        <v>0.93</v>
      </c>
      <c r="T47" s="68">
        <f>ErgebnisseGesamt!CA46</f>
        <v>99.07</v>
      </c>
      <c r="U47" s="69">
        <f>ErgebnisseGesamt!CB46</f>
        <v>50.94</v>
      </c>
      <c r="V47" s="67">
        <f>ErgebnisseGesamt!CC46</f>
        <v>21.7</v>
      </c>
      <c r="W47" s="67">
        <f>ErgebnisseGesamt!CD46</f>
        <v>12.26</v>
      </c>
      <c r="X47" s="85">
        <f>ErgebnisseGesamt!CE46</f>
        <v>4.72</v>
      </c>
      <c r="Y47" s="68">
        <f>ErgebnisseGesamt!CF46</f>
        <v>10.38</v>
      </c>
    </row>
    <row r="48" spans="1:25" ht="12.75" customHeight="1" x14ac:dyDescent="0.2">
      <c r="A48" s="86" t="str">
        <f>ErgebnisseGesamt!A47</f>
        <v xml:space="preserve">40443     </v>
      </c>
      <c r="B48" s="95" t="str">
        <f>ErgebnisseGesamt!B47</f>
        <v>Tarsdorf</v>
      </c>
      <c r="C48" s="26">
        <f>ErgebnisseGesamt!BG47</f>
        <v>430</v>
      </c>
      <c r="D48" s="27">
        <f>ErgebnisseGesamt!BI47</f>
        <v>186</v>
      </c>
      <c r="E48" s="26">
        <f>ErgebnisseGesamt!BK47</f>
        <v>4</v>
      </c>
      <c r="F48" s="27">
        <f>ErgebnisseGesamt!BL47</f>
        <v>182</v>
      </c>
      <c r="G48" s="26">
        <f>ErgebnisseGesamt!BM47</f>
        <v>138</v>
      </c>
      <c r="H48" s="7">
        <f>ErgebnisseGesamt!BN47</f>
        <v>18</v>
      </c>
      <c r="I48" s="7">
        <f>ErgebnisseGesamt!BO47</f>
        <v>16</v>
      </c>
      <c r="J48" s="7">
        <f>ErgebnisseGesamt!BP47</f>
        <v>3</v>
      </c>
      <c r="K48" s="27">
        <f>ErgebnisseGesamt!BQ47</f>
        <v>7</v>
      </c>
      <c r="L48" s="105">
        <f>ErgebnisseGesamt!BR47</f>
        <v>9</v>
      </c>
      <c r="M48" s="85">
        <f>ErgebnisseGesamt!BS47</f>
        <v>8</v>
      </c>
      <c r="N48" s="85">
        <f>ErgebnisseGesamt!BT47</f>
        <v>1</v>
      </c>
      <c r="O48" s="85">
        <f>ErgebnisseGesamt!BU47</f>
        <v>0</v>
      </c>
      <c r="P48" s="85">
        <f>ErgebnisseGesamt!BV47</f>
        <v>0</v>
      </c>
      <c r="Q48" s="99">
        <f>ErgebnisseGesamt!BW47</f>
        <v>0</v>
      </c>
      <c r="R48" s="69">
        <f>ErgebnisseGesamt!BX47</f>
        <v>43.26</v>
      </c>
      <c r="S48" s="67">
        <f>ErgebnisseGesamt!BZ47</f>
        <v>2.15</v>
      </c>
      <c r="T48" s="68">
        <f>ErgebnisseGesamt!CA47</f>
        <v>97.85</v>
      </c>
      <c r="U48" s="69">
        <f>ErgebnisseGesamt!CB47</f>
        <v>75.819999999999993</v>
      </c>
      <c r="V48" s="67">
        <f>ErgebnisseGesamt!CC47</f>
        <v>9.89</v>
      </c>
      <c r="W48" s="67">
        <f>ErgebnisseGesamt!CD47</f>
        <v>8.7899999999999991</v>
      </c>
      <c r="X48" s="85">
        <f>ErgebnisseGesamt!CE47</f>
        <v>1.65</v>
      </c>
      <c r="Y48" s="68">
        <f>ErgebnisseGesamt!CF47</f>
        <v>3.85</v>
      </c>
    </row>
    <row r="49" spans="1:25" ht="12.75" customHeight="1" x14ac:dyDescent="0.2">
      <c r="A49" s="86" t="str">
        <f>ErgebnisseGesamt!A48</f>
        <v xml:space="preserve">40444     </v>
      </c>
      <c r="B49" s="95" t="str">
        <f>ErgebnisseGesamt!B48</f>
        <v>Treubach</v>
      </c>
      <c r="C49" s="26">
        <f>ErgebnisseGesamt!BG48</f>
        <v>221</v>
      </c>
      <c r="D49" s="27">
        <f>ErgebnisseGesamt!BI48</f>
        <v>132</v>
      </c>
      <c r="E49" s="26">
        <f>ErgebnisseGesamt!BK48</f>
        <v>7</v>
      </c>
      <c r="F49" s="27">
        <f>ErgebnisseGesamt!BL48</f>
        <v>125</v>
      </c>
      <c r="G49" s="26">
        <f>ErgebnisseGesamt!BM48</f>
        <v>68</v>
      </c>
      <c r="H49" s="7">
        <f>ErgebnisseGesamt!BN48</f>
        <v>37</v>
      </c>
      <c r="I49" s="7">
        <f>ErgebnisseGesamt!BO48</f>
        <v>10</v>
      </c>
      <c r="J49" s="7">
        <f>ErgebnisseGesamt!BP48</f>
        <v>5</v>
      </c>
      <c r="K49" s="27">
        <f>ErgebnisseGesamt!BQ48</f>
        <v>5</v>
      </c>
      <c r="L49" s="105">
        <f>ErgebnisseGesamt!BR48</f>
        <v>7</v>
      </c>
      <c r="M49" s="85">
        <f>ErgebnisseGesamt!BS48</f>
        <v>5</v>
      </c>
      <c r="N49" s="85">
        <f>ErgebnisseGesamt!BT48</f>
        <v>2</v>
      </c>
      <c r="O49" s="85">
        <f>ErgebnisseGesamt!BU48</f>
        <v>0</v>
      </c>
      <c r="P49" s="85">
        <f>ErgebnisseGesamt!BV48</f>
        <v>0</v>
      </c>
      <c r="Q49" s="99">
        <f>ErgebnisseGesamt!BW48</f>
        <v>0</v>
      </c>
      <c r="R49" s="69">
        <f>ErgebnisseGesamt!BX48</f>
        <v>59.73</v>
      </c>
      <c r="S49" s="67">
        <f>ErgebnisseGesamt!BZ48</f>
        <v>5.3</v>
      </c>
      <c r="T49" s="68">
        <f>ErgebnisseGesamt!CA48</f>
        <v>94.7</v>
      </c>
      <c r="U49" s="69">
        <f>ErgebnisseGesamt!CB48</f>
        <v>54.4</v>
      </c>
      <c r="V49" s="67">
        <f>ErgebnisseGesamt!CC48</f>
        <v>29.6</v>
      </c>
      <c r="W49" s="67">
        <f>ErgebnisseGesamt!CD48</f>
        <v>8</v>
      </c>
      <c r="X49" s="85">
        <f>ErgebnisseGesamt!CE48</f>
        <v>4</v>
      </c>
      <c r="Y49" s="68">
        <f>ErgebnisseGesamt!CF48</f>
        <v>4</v>
      </c>
    </row>
    <row r="50" spans="1:25" ht="12.75" customHeight="1" x14ac:dyDescent="0.2">
      <c r="A50" s="86" t="str">
        <f>ErgebnisseGesamt!A49</f>
        <v xml:space="preserve">40446     </v>
      </c>
      <c r="B50" s="95" t="str">
        <f>ErgebnisseGesamt!B49</f>
        <v>Weng im Innkreis</v>
      </c>
      <c r="C50" s="26">
        <f>ErgebnisseGesamt!BG49</f>
        <v>288</v>
      </c>
      <c r="D50" s="27">
        <f>ErgebnisseGesamt!BI49</f>
        <v>201</v>
      </c>
      <c r="E50" s="26">
        <f>ErgebnisseGesamt!BK49</f>
        <v>2</v>
      </c>
      <c r="F50" s="27">
        <f>ErgebnisseGesamt!BL49</f>
        <v>199</v>
      </c>
      <c r="G50" s="26">
        <f>ErgebnisseGesamt!BM49</f>
        <v>100</v>
      </c>
      <c r="H50" s="7">
        <f>ErgebnisseGesamt!BN49</f>
        <v>81</v>
      </c>
      <c r="I50" s="7">
        <f>ErgebnisseGesamt!BO49</f>
        <v>10</v>
      </c>
      <c r="J50" s="7">
        <f>ErgebnisseGesamt!BP49</f>
        <v>6</v>
      </c>
      <c r="K50" s="27">
        <f>ErgebnisseGesamt!BQ49</f>
        <v>2</v>
      </c>
      <c r="L50" s="105">
        <f>ErgebnisseGesamt!BR49</f>
        <v>7</v>
      </c>
      <c r="M50" s="85">
        <f>ErgebnisseGesamt!BS49</f>
        <v>4</v>
      </c>
      <c r="N50" s="85">
        <f>ErgebnisseGesamt!BT49</f>
        <v>3</v>
      </c>
      <c r="O50" s="85">
        <f>ErgebnisseGesamt!BU49</f>
        <v>0</v>
      </c>
      <c r="P50" s="85">
        <f>ErgebnisseGesamt!BV49</f>
        <v>0</v>
      </c>
      <c r="Q50" s="99">
        <f>ErgebnisseGesamt!BW49</f>
        <v>0</v>
      </c>
      <c r="R50" s="69">
        <f>ErgebnisseGesamt!BX49</f>
        <v>69.790000000000006</v>
      </c>
      <c r="S50" s="67">
        <f>ErgebnisseGesamt!BZ49</f>
        <v>1</v>
      </c>
      <c r="T50" s="68">
        <f>ErgebnisseGesamt!CA49</f>
        <v>99</v>
      </c>
      <c r="U50" s="69">
        <f>ErgebnisseGesamt!CB49</f>
        <v>50.25</v>
      </c>
      <c r="V50" s="67">
        <f>ErgebnisseGesamt!CC49</f>
        <v>40.700000000000003</v>
      </c>
      <c r="W50" s="67">
        <f>ErgebnisseGesamt!CD49</f>
        <v>5.03</v>
      </c>
      <c r="X50" s="85">
        <f>ErgebnisseGesamt!CE49</f>
        <v>3.02</v>
      </c>
      <c r="Y50" s="68">
        <f>ErgebnisseGesamt!CF49</f>
        <v>1.01</v>
      </c>
    </row>
    <row r="51" spans="1:25" ht="12.75" customHeight="1" x14ac:dyDescent="0.2">
      <c r="A51" s="87" t="str">
        <f>ErgebnisseGesamt!A4</f>
        <v xml:space="preserve">404       </v>
      </c>
      <c r="B51" s="154" t="str">
        <f>ErgebnisseGesamt!B4</f>
        <v>Bezirk Braunau</v>
      </c>
      <c r="C51" s="100">
        <f>ErgebnisseGesamt!BG4</f>
        <v>13406</v>
      </c>
      <c r="D51" s="110">
        <f>ErgebnisseGesamt!BI4</f>
        <v>6417</v>
      </c>
      <c r="E51" s="100">
        <f>ErgebnisseGesamt!BK4</f>
        <v>117</v>
      </c>
      <c r="F51" s="110">
        <f>ErgebnisseGesamt!BL4</f>
        <v>6300</v>
      </c>
      <c r="G51" s="100">
        <f>ErgebnisseGesamt!BM4</f>
        <v>4127</v>
      </c>
      <c r="H51" s="111">
        <f>ErgebnisseGesamt!BN4</f>
        <v>827</v>
      </c>
      <c r="I51" s="111">
        <f>ErgebnisseGesamt!BO4</f>
        <v>735</v>
      </c>
      <c r="J51" s="111">
        <f>ErgebnisseGesamt!BP4</f>
        <v>270</v>
      </c>
      <c r="K51" s="110">
        <f>ErgebnisseGesamt!BQ4</f>
        <v>341</v>
      </c>
      <c r="L51" s="155">
        <f>ErgebnisseGesamt!BR4</f>
        <v>341</v>
      </c>
      <c r="M51" s="111">
        <f>ErgebnisseGesamt!BS4</f>
        <v>269</v>
      </c>
      <c r="N51" s="111">
        <f>ErgebnisseGesamt!BT4</f>
        <v>37</v>
      </c>
      <c r="O51" s="111">
        <f>ErgebnisseGesamt!BU4</f>
        <v>27</v>
      </c>
      <c r="P51" s="111">
        <f>ErgebnisseGesamt!BV4</f>
        <v>4</v>
      </c>
      <c r="Q51" s="110">
        <f>ErgebnisseGesamt!BW4</f>
        <v>4</v>
      </c>
      <c r="R51" s="78">
        <f>ErgebnisseGesamt!BX4</f>
        <v>47.87</v>
      </c>
      <c r="S51" s="79">
        <f>ErgebnisseGesamt!BZ4</f>
        <v>1.82</v>
      </c>
      <c r="T51" s="80">
        <f>ErgebnisseGesamt!CA4</f>
        <v>98.18</v>
      </c>
      <c r="U51" s="78">
        <f>ErgebnisseGesamt!CB4</f>
        <v>65.510000000000005</v>
      </c>
      <c r="V51" s="79">
        <f>ErgebnisseGesamt!CC4</f>
        <v>13.13</v>
      </c>
      <c r="W51" s="79">
        <f>ErgebnisseGesamt!CD4</f>
        <v>11.67</v>
      </c>
      <c r="X51" s="120">
        <f>ErgebnisseGesamt!CE4</f>
        <v>4.29</v>
      </c>
      <c r="Y51" s="80">
        <f>ErgebnisseGesamt!CF4</f>
        <v>5.41</v>
      </c>
    </row>
  </sheetData>
  <mergeCells count="5">
    <mergeCell ref="C4:K4"/>
    <mergeCell ref="L4:Q4"/>
    <mergeCell ref="R4:Y4"/>
    <mergeCell ref="A4:B4"/>
    <mergeCell ref="L5:Q5"/>
  </mergeCells>
  <phoneticPr fontId="5" type="noConversion"/>
  <printOptions horizontalCentered="1"/>
  <pageMargins left="0.70866141732283472" right="0.31496062992125984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J9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9" sqref="A49:XFD49"/>
    </sheetView>
  </sheetViews>
  <sheetFormatPr baseColWidth="10" defaultRowHeight="12.75" x14ac:dyDescent="0.2"/>
  <cols>
    <col min="1" max="1" width="8" bestFit="1" customWidth="1"/>
    <col min="2" max="2" width="21.28515625" bestFit="1" customWidth="1"/>
    <col min="3" max="3" width="9.7109375" customWidth="1"/>
    <col min="4" max="4" width="10.7109375" customWidth="1"/>
    <col min="5" max="5" width="9.7109375" customWidth="1"/>
    <col min="6" max="6" width="10.7109375" customWidth="1"/>
    <col min="7" max="24" width="9.7109375" customWidth="1"/>
    <col min="25" max="25" width="9.7109375" style="138" customWidth="1"/>
    <col min="26" max="30" width="9.7109375" customWidth="1"/>
    <col min="31" max="31" width="9.7109375" style="139" customWidth="1"/>
    <col min="32" max="59" width="9.7109375" customWidth="1"/>
    <col min="60" max="60" width="10.7109375" customWidth="1"/>
    <col min="61" max="61" width="9.7109375" customWidth="1"/>
    <col min="62" max="62" width="10.7109375" customWidth="1"/>
    <col min="63" max="84" width="9.7109375" customWidth="1"/>
    <col min="85" max="85" width="12.7109375" customWidth="1"/>
    <col min="86" max="86" width="28.7109375" bestFit="1" customWidth="1"/>
    <col min="87" max="87" width="28.140625" customWidth="1"/>
    <col min="88" max="88" width="17.7109375" customWidth="1"/>
  </cols>
  <sheetData>
    <row r="1" spans="1:88" s="1" customFormat="1" ht="20.100000000000001" customHeight="1" x14ac:dyDescent="0.2">
      <c r="A1" s="130"/>
      <c r="B1" s="131"/>
      <c r="C1" s="185" t="str">
        <f>"Landwirtschaftskammerwahl " &amp; TEXT($CG$4,"TT. MMMM JJJJ")</f>
        <v>Landwirtschaftskammerwahl 24. Jänner 2021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7"/>
      <c r="BG1" s="188" t="str">
        <f>"Landwirtschaftskammerwahl " &amp; TEXT(YEAR($CG$4)-6,"####")</f>
        <v>Landwirtschaftskammerwahl 2015</v>
      </c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  <c r="CC1" s="189"/>
      <c r="CD1" s="189"/>
      <c r="CE1" s="189"/>
      <c r="CF1" s="190"/>
      <c r="CG1" s="163" t="str">
        <f>"Landwirtschaftskammerwahl " &amp; TEXT($CG$4,"TT. MMMM JJJJ")</f>
        <v>Landwirtschaftskammerwahl 24. Jänner 2021</v>
      </c>
      <c r="CH1" s="164"/>
      <c r="CI1" s="164"/>
      <c r="CJ1" s="165"/>
    </row>
    <row r="2" spans="1:88" s="133" customFormat="1" ht="25.5" customHeight="1" x14ac:dyDescent="0.2">
      <c r="A2" s="191" t="s">
        <v>16</v>
      </c>
      <c r="B2" s="192"/>
      <c r="C2" s="169" t="s">
        <v>15</v>
      </c>
      <c r="D2" s="193"/>
      <c r="E2" s="169" t="s">
        <v>19</v>
      </c>
      <c r="F2" s="170"/>
      <c r="G2" s="170"/>
      <c r="H2" s="170"/>
      <c r="I2" s="170"/>
      <c r="J2" s="170"/>
      <c r="K2" s="170"/>
      <c r="L2" s="170"/>
      <c r="M2" s="193"/>
      <c r="N2" s="169" t="s">
        <v>7</v>
      </c>
      <c r="O2" s="170"/>
      <c r="P2" s="170"/>
      <c r="Q2" s="170"/>
      <c r="R2" s="170"/>
      <c r="S2" s="193"/>
      <c r="T2" s="169" t="s">
        <v>21</v>
      </c>
      <c r="U2" s="170"/>
      <c r="V2" s="170"/>
      <c r="W2" s="170"/>
      <c r="X2" s="170"/>
      <c r="Y2" s="170"/>
      <c r="Z2" s="169" t="s">
        <v>40</v>
      </c>
      <c r="AA2" s="170"/>
      <c r="AB2" s="170"/>
      <c r="AC2" s="170"/>
      <c r="AD2" s="170"/>
      <c r="AE2" s="171" t="s">
        <v>22</v>
      </c>
      <c r="AF2" s="172"/>
      <c r="AG2" s="172"/>
      <c r="AH2" s="173"/>
      <c r="AI2" s="169" t="s">
        <v>23</v>
      </c>
      <c r="AJ2" s="170"/>
      <c r="AK2" s="170"/>
      <c r="AL2" s="170"/>
      <c r="AM2" s="170"/>
      <c r="AN2" s="174" t="str">
        <f>"Differenz zu " &amp; YEAR($CG$4)-6 &amp; " in %"</f>
        <v>Differenz zu 2015 in %</v>
      </c>
      <c r="AO2" s="175"/>
      <c r="AP2" s="175"/>
      <c r="AQ2" s="176"/>
      <c r="AR2" s="174" t="str">
        <f>"Differenz zu " &amp; YEAR($CG$4)-6 &amp; " in %"</f>
        <v>Differenz zu 2015 in %</v>
      </c>
      <c r="AS2" s="175"/>
      <c r="AT2" s="175"/>
      <c r="AU2" s="175"/>
      <c r="AV2" s="176"/>
      <c r="AW2" s="174" t="str">
        <f>"Differenz zu " &amp; YEAR($CG$4)-6 &amp; " Mandate"</f>
        <v>Differenz zu 2015 Mandate</v>
      </c>
      <c r="AX2" s="175"/>
      <c r="AY2" s="175"/>
      <c r="AZ2" s="175"/>
      <c r="BA2" s="176"/>
      <c r="BB2" s="177" t="s">
        <v>18</v>
      </c>
      <c r="BC2" s="178"/>
      <c r="BD2" s="178"/>
      <c r="BE2" s="178"/>
      <c r="BF2" s="179"/>
      <c r="BG2" s="180" t="s">
        <v>19</v>
      </c>
      <c r="BH2" s="181"/>
      <c r="BI2" s="181"/>
      <c r="BJ2" s="181"/>
      <c r="BK2" s="181"/>
      <c r="BL2" s="182"/>
      <c r="BM2" s="180" t="s">
        <v>19</v>
      </c>
      <c r="BN2" s="183"/>
      <c r="BO2" s="183"/>
      <c r="BP2" s="183"/>
      <c r="BQ2" s="184"/>
      <c r="BR2" s="166" t="s">
        <v>20</v>
      </c>
      <c r="BS2" s="167"/>
      <c r="BT2" s="167"/>
      <c r="BU2" s="167"/>
      <c r="BV2" s="167"/>
      <c r="BW2" s="168"/>
      <c r="BX2" s="180" t="s">
        <v>22</v>
      </c>
      <c r="BY2" s="181"/>
      <c r="BZ2" s="181"/>
      <c r="CA2" s="182"/>
      <c r="CB2" s="166" t="s">
        <v>23</v>
      </c>
      <c r="CC2" s="167"/>
      <c r="CD2" s="167"/>
      <c r="CE2" s="167"/>
      <c r="CF2" s="168"/>
      <c r="CG2" s="132" t="s">
        <v>52</v>
      </c>
      <c r="CH2" s="132" t="s">
        <v>41</v>
      </c>
      <c r="CI2" s="132" t="s">
        <v>42</v>
      </c>
      <c r="CJ2" s="132" t="s">
        <v>43</v>
      </c>
    </row>
    <row r="3" spans="1:88" s="133" customFormat="1" ht="36" x14ac:dyDescent="0.2">
      <c r="A3" s="134" t="s">
        <v>24</v>
      </c>
      <c r="B3" s="134" t="s">
        <v>16</v>
      </c>
      <c r="C3" s="135" t="s">
        <v>47</v>
      </c>
      <c r="D3" s="135" t="s">
        <v>48</v>
      </c>
      <c r="E3" s="135" t="s">
        <v>30</v>
      </c>
      <c r="F3" s="135" t="s">
        <v>54</v>
      </c>
      <c r="G3" s="135" t="s">
        <v>31</v>
      </c>
      <c r="H3" s="135" t="s">
        <v>32</v>
      </c>
      <c r="I3" s="135" t="s">
        <v>46</v>
      </c>
      <c r="J3" s="135" t="s">
        <v>45</v>
      </c>
      <c r="K3" s="135" t="s">
        <v>4</v>
      </c>
      <c r="L3" s="135" t="s">
        <v>5</v>
      </c>
      <c r="M3" s="135" t="s">
        <v>6</v>
      </c>
      <c r="N3" s="135" t="s">
        <v>20</v>
      </c>
      <c r="O3" s="135" t="s">
        <v>46</v>
      </c>
      <c r="P3" s="135" t="s">
        <v>45</v>
      </c>
      <c r="Q3" s="135" t="s">
        <v>4</v>
      </c>
      <c r="R3" s="135" t="s">
        <v>5</v>
      </c>
      <c r="S3" s="135" t="s">
        <v>6</v>
      </c>
      <c r="T3" s="135" t="s">
        <v>34</v>
      </c>
      <c r="U3" s="135" t="s">
        <v>46</v>
      </c>
      <c r="V3" s="135" t="s">
        <v>45</v>
      </c>
      <c r="W3" s="135" t="s">
        <v>4</v>
      </c>
      <c r="X3" s="135" t="s">
        <v>5</v>
      </c>
      <c r="Y3" s="135" t="s">
        <v>6</v>
      </c>
      <c r="Z3" s="135" t="s">
        <v>46</v>
      </c>
      <c r="AA3" s="135" t="s">
        <v>45</v>
      </c>
      <c r="AB3" s="135" t="s">
        <v>4</v>
      </c>
      <c r="AC3" s="135" t="s">
        <v>5</v>
      </c>
      <c r="AD3" s="135" t="s">
        <v>6</v>
      </c>
      <c r="AE3" s="135" t="s">
        <v>49</v>
      </c>
      <c r="AF3" s="135" t="s">
        <v>50</v>
      </c>
      <c r="AG3" s="135" t="s">
        <v>31</v>
      </c>
      <c r="AH3" s="135" t="s">
        <v>32</v>
      </c>
      <c r="AI3" s="135" t="s">
        <v>46</v>
      </c>
      <c r="AJ3" s="135" t="s">
        <v>45</v>
      </c>
      <c r="AK3" s="135" t="s">
        <v>4</v>
      </c>
      <c r="AL3" s="135" t="s">
        <v>5</v>
      </c>
      <c r="AM3" s="135" t="s">
        <v>6</v>
      </c>
      <c r="AN3" s="135" t="s">
        <v>49</v>
      </c>
      <c r="AO3" s="135" t="s">
        <v>50</v>
      </c>
      <c r="AP3" s="135" t="s">
        <v>31</v>
      </c>
      <c r="AQ3" s="135" t="s">
        <v>32</v>
      </c>
      <c r="AR3" s="135" t="s">
        <v>46</v>
      </c>
      <c r="AS3" s="135" t="s">
        <v>45</v>
      </c>
      <c r="AT3" s="135" t="s">
        <v>4</v>
      </c>
      <c r="AU3" s="135" t="s">
        <v>5</v>
      </c>
      <c r="AV3" s="135" t="s">
        <v>6</v>
      </c>
      <c r="AW3" s="135" t="s">
        <v>46</v>
      </c>
      <c r="AX3" s="135" t="s">
        <v>45</v>
      </c>
      <c r="AY3" s="135" t="s">
        <v>4</v>
      </c>
      <c r="AZ3" s="135" t="s">
        <v>5</v>
      </c>
      <c r="BA3" s="135" t="s">
        <v>6</v>
      </c>
      <c r="BB3" s="135" t="s">
        <v>25</v>
      </c>
      <c r="BC3" s="135" t="s">
        <v>26</v>
      </c>
      <c r="BD3" s="135" t="s">
        <v>27</v>
      </c>
      <c r="BE3" s="135" t="s">
        <v>28</v>
      </c>
      <c r="BF3" s="135" t="s">
        <v>29</v>
      </c>
      <c r="BG3" s="135" t="s">
        <v>35</v>
      </c>
      <c r="BH3" s="135" t="s">
        <v>48</v>
      </c>
      <c r="BI3" s="135" t="s">
        <v>36</v>
      </c>
      <c r="BJ3" s="135" t="s">
        <v>54</v>
      </c>
      <c r="BK3" s="135" t="s">
        <v>31</v>
      </c>
      <c r="BL3" s="135" t="s">
        <v>32</v>
      </c>
      <c r="BM3" s="135" t="s">
        <v>46</v>
      </c>
      <c r="BN3" s="135" t="s">
        <v>45</v>
      </c>
      <c r="BO3" s="135" t="s">
        <v>4</v>
      </c>
      <c r="BP3" s="135" t="s">
        <v>5</v>
      </c>
      <c r="BQ3" s="135" t="s">
        <v>6</v>
      </c>
      <c r="BR3" s="135" t="s">
        <v>33</v>
      </c>
      <c r="BS3" s="135" t="s">
        <v>46</v>
      </c>
      <c r="BT3" s="135" t="s">
        <v>45</v>
      </c>
      <c r="BU3" s="135" t="s">
        <v>4</v>
      </c>
      <c r="BV3" s="135" t="s">
        <v>5</v>
      </c>
      <c r="BW3" s="135" t="s">
        <v>6</v>
      </c>
      <c r="BX3" s="135" t="s">
        <v>49</v>
      </c>
      <c r="BY3" s="135" t="s">
        <v>51</v>
      </c>
      <c r="BZ3" s="135" t="s">
        <v>31</v>
      </c>
      <c r="CA3" s="135" t="s">
        <v>32</v>
      </c>
      <c r="CB3" s="135" t="s">
        <v>46</v>
      </c>
      <c r="CC3" s="135" t="s">
        <v>45</v>
      </c>
      <c r="CD3" s="135" t="s">
        <v>4</v>
      </c>
      <c r="CE3" s="135" t="s">
        <v>5</v>
      </c>
      <c r="CF3" s="135" t="s">
        <v>6</v>
      </c>
      <c r="CG3" s="135" t="s">
        <v>52</v>
      </c>
      <c r="CH3" s="135" t="s">
        <v>41</v>
      </c>
      <c r="CI3" s="135" t="s">
        <v>42</v>
      </c>
      <c r="CJ3" s="135" t="s">
        <v>44</v>
      </c>
    </row>
    <row r="4" spans="1:88" x14ac:dyDescent="0.2">
      <c r="A4" s="140" t="s">
        <v>55</v>
      </c>
      <c r="B4" s="140" t="s">
        <v>56</v>
      </c>
      <c r="C4" s="2">
        <v>12494</v>
      </c>
      <c r="D4" s="2">
        <v>1202</v>
      </c>
      <c r="E4" s="2">
        <v>5228</v>
      </c>
      <c r="F4" s="2">
        <v>1164</v>
      </c>
      <c r="G4" s="2">
        <v>54</v>
      </c>
      <c r="H4" s="2">
        <v>5174</v>
      </c>
      <c r="I4" s="2">
        <v>3455</v>
      </c>
      <c r="J4" s="2">
        <v>844</v>
      </c>
      <c r="K4" s="2">
        <v>417</v>
      </c>
      <c r="L4" s="2">
        <v>149</v>
      </c>
      <c r="M4" s="2">
        <v>309</v>
      </c>
      <c r="N4" s="2">
        <v>337</v>
      </c>
      <c r="O4" s="2">
        <v>269</v>
      </c>
      <c r="P4" s="2">
        <v>50</v>
      </c>
      <c r="Q4" s="2">
        <v>12</v>
      </c>
      <c r="R4" s="2">
        <v>0</v>
      </c>
      <c r="S4" s="136">
        <v>5</v>
      </c>
      <c r="T4" s="2" t="s">
        <v>34</v>
      </c>
      <c r="U4" s="2">
        <v>0</v>
      </c>
      <c r="V4" s="2"/>
      <c r="W4" s="2">
        <v>1</v>
      </c>
      <c r="X4" s="2"/>
      <c r="Y4" s="2"/>
      <c r="Z4" s="2">
        <v>269</v>
      </c>
      <c r="AA4" s="2">
        <v>50</v>
      </c>
      <c r="AB4" s="2">
        <v>13</v>
      </c>
      <c r="AC4" s="2">
        <v>0</v>
      </c>
      <c r="AD4" s="2">
        <v>5</v>
      </c>
      <c r="AE4" s="137">
        <v>41.84</v>
      </c>
      <c r="AF4" s="3">
        <v>96.84</v>
      </c>
      <c r="AG4" s="3">
        <v>1.03</v>
      </c>
      <c r="AH4" s="3">
        <v>98.97</v>
      </c>
      <c r="AI4" s="3">
        <v>66.78</v>
      </c>
      <c r="AJ4" s="3">
        <v>16.309999999999999</v>
      </c>
      <c r="AK4" s="3">
        <v>8.06</v>
      </c>
      <c r="AL4" s="3">
        <v>2.88</v>
      </c>
      <c r="AM4" s="3">
        <v>5.97</v>
      </c>
      <c r="AN4" s="3">
        <v>-6.02</v>
      </c>
      <c r="AO4" s="3">
        <v>96.84</v>
      </c>
      <c r="AP4" s="3">
        <v>-0.79</v>
      </c>
      <c r="AQ4" s="3">
        <v>0.79</v>
      </c>
      <c r="AR4" s="3">
        <v>1.27</v>
      </c>
      <c r="AS4" s="3">
        <v>3.19</v>
      </c>
      <c r="AT4" s="3">
        <v>-3.61</v>
      </c>
      <c r="AU4" s="3">
        <v>-1.41</v>
      </c>
      <c r="AV4" s="3">
        <v>0.56000000000000005</v>
      </c>
      <c r="AW4" s="2">
        <v>0</v>
      </c>
      <c r="AX4" s="2">
        <v>13</v>
      </c>
      <c r="AY4" s="2">
        <v>-14</v>
      </c>
      <c r="AZ4" s="2">
        <v>-4</v>
      </c>
      <c r="BA4" s="2">
        <v>1</v>
      </c>
      <c r="BB4" s="2">
        <v>45</v>
      </c>
      <c r="BC4" s="2">
        <v>45</v>
      </c>
      <c r="BD4" s="3">
        <v>100</v>
      </c>
      <c r="BE4" s="2">
        <v>12494</v>
      </c>
      <c r="BF4" s="3">
        <v>100</v>
      </c>
      <c r="BG4" s="2">
        <v>13406</v>
      </c>
      <c r="BH4" s="2">
        <v>505</v>
      </c>
      <c r="BI4" s="2">
        <v>6417</v>
      </c>
      <c r="BJ4" s="2">
        <v>466</v>
      </c>
      <c r="BK4" s="2">
        <v>117</v>
      </c>
      <c r="BL4" s="2">
        <v>6300</v>
      </c>
      <c r="BM4" s="2">
        <v>4127</v>
      </c>
      <c r="BN4" s="2">
        <v>827</v>
      </c>
      <c r="BO4" s="2">
        <v>735</v>
      </c>
      <c r="BP4" s="2">
        <v>270</v>
      </c>
      <c r="BQ4" s="2">
        <v>341</v>
      </c>
      <c r="BR4" s="2">
        <v>341</v>
      </c>
      <c r="BS4" s="2">
        <v>269</v>
      </c>
      <c r="BT4" s="2">
        <v>37</v>
      </c>
      <c r="BU4" s="2">
        <v>27</v>
      </c>
      <c r="BV4" s="2">
        <v>4</v>
      </c>
      <c r="BW4" s="2">
        <v>4</v>
      </c>
      <c r="BX4" s="3">
        <v>47.87</v>
      </c>
      <c r="BY4" s="3"/>
      <c r="BZ4" s="3">
        <v>1.82</v>
      </c>
      <c r="CA4" s="3">
        <v>98.18</v>
      </c>
      <c r="CB4" s="3">
        <v>65.510000000000005</v>
      </c>
      <c r="CC4" s="3">
        <v>13.13</v>
      </c>
      <c r="CD4" s="3">
        <v>11.67</v>
      </c>
      <c r="CE4" s="3">
        <v>4.29</v>
      </c>
      <c r="CF4" s="3">
        <v>5.41</v>
      </c>
      <c r="CG4" s="141">
        <v>44220</v>
      </c>
      <c r="CH4" s="2" t="s">
        <v>149</v>
      </c>
      <c r="CI4" s="142" t="s">
        <v>150</v>
      </c>
      <c r="CJ4" s="143">
        <v>44229.655844907407</v>
      </c>
    </row>
    <row r="5" spans="1:88" x14ac:dyDescent="0.2">
      <c r="A5" s="140" t="s">
        <v>57</v>
      </c>
      <c r="B5" s="140" t="s">
        <v>58</v>
      </c>
      <c r="C5" s="2">
        <v>306</v>
      </c>
      <c r="D5" s="2">
        <v>34</v>
      </c>
      <c r="E5" s="2">
        <v>168</v>
      </c>
      <c r="F5" s="2">
        <v>32</v>
      </c>
      <c r="G5" s="2">
        <v>1</v>
      </c>
      <c r="H5" s="2">
        <v>167</v>
      </c>
      <c r="I5" s="2">
        <v>111</v>
      </c>
      <c r="J5" s="2">
        <v>26</v>
      </c>
      <c r="K5" s="2">
        <v>15</v>
      </c>
      <c r="L5" s="2">
        <v>7</v>
      </c>
      <c r="M5" s="2">
        <v>8</v>
      </c>
      <c r="N5" s="2">
        <v>7</v>
      </c>
      <c r="O5" s="2">
        <v>6</v>
      </c>
      <c r="P5" s="2">
        <v>1</v>
      </c>
      <c r="Q5" s="2">
        <v>0</v>
      </c>
      <c r="R5" s="2">
        <v>0</v>
      </c>
      <c r="S5" s="136">
        <v>0</v>
      </c>
      <c r="T5" s="2" t="s">
        <v>37</v>
      </c>
      <c r="U5" s="2"/>
      <c r="V5" s="2"/>
      <c r="W5" s="2"/>
      <c r="X5" s="2"/>
      <c r="Y5" s="2"/>
      <c r="Z5" s="2">
        <v>6</v>
      </c>
      <c r="AA5" s="2">
        <v>1</v>
      </c>
      <c r="AB5" s="2">
        <v>0</v>
      </c>
      <c r="AC5" s="2">
        <v>0</v>
      </c>
      <c r="AD5" s="2">
        <v>0</v>
      </c>
      <c r="AE5" s="137">
        <v>54.9</v>
      </c>
      <c r="AF5" s="3">
        <v>94.12</v>
      </c>
      <c r="AG5" s="3">
        <v>0.6</v>
      </c>
      <c r="AH5" s="3">
        <v>99.4</v>
      </c>
      <c r="AI5" s="3">
        <v>66.47</v>
      </c>
      <c r="AJ5" s="3">
        <v>15.57</v>
      </c>
      <c r="AK5" s="3">
        <v>8.98</v>
      </c>
      <c r="AL5" s="3">
        <v>4.1900000000000004</v>
      </c>
      <c r="AM5" s="3">
        <v>4.79</v>
      </c>
      <c r="AN5" s="3">
        <v>-7.64</v>
      </c>
      <c r="AO5" s="3">
        <v>94.12</v>
      </c>
      <c r="AP5" s="3">
        <v>-0.89</v>
      </c>
      <c r="AQ5" s="3">
        <v>0.89</v>
      </c>
      <c r="AR5" s="3">
        <v>11.69</v>
      </c>
      <c r="AS5" s="3">
        <v>8.0299999999999994</v>
      </c>
      <c r="AT5" s="3">
        <v>-16.14</v>
      </c>
      <c r="AU5" s="3">
        <v>-0.83</v>
      </c>
      <c r="AV5" s="3">
        <v>-2.75</v>
      </c>
      <c r="AW5" s="2">
        <v>1</v>
      </c>
      <c r="AX5" s="2">
        <v>1</v>
      </c>
      <c r="AY5" s="2">
        <v>-2</v>
      </c>
      <c r="AZ5" s="2">
        <v>0</v>
      </c>
      <c r="BA5" s="2">
        <v>0</v>
      </c>
      <c r="BB5" s="2">
        <v>1</v>
      </c>
      <c r="BC5" s="2">
        <v>1</v>
      </c>
      <c r="BD5" s="3"/>
      <c r="BE5" s="2">
        <v>306</v>
      </c>
      <c r="BF5" s="3"/>
      <c r="BG5" s="2">
        <v>323</v>
      </c>
      <c r="BH5" s="2">
        <v>14</v>
      </c>
      <c r="BI5" s="2">
        <v>202</v>
      </c>
      <c r="BJ5" s="2">
        <v>14</v>
      </c>
      <c r="BK5" s="2">
        <v>3</v>
      </c>
      <c r="BL5" s="2">
        <v>199</v>
      </c>
      <c r="BM5" s="2">
        <v>109</v>
      </c>
      <c r="BN5" s="2">
        <v>15</v>
      </c>
      <c r="BO5" s="2">
        <v>50</v>
      </c>
      <c r="BP5" s="2">
        <v>10</v>
      </c>
      <c r="BQ5" s="2">
        <v>15</v>
      </c>
      <c r="BR5" s="2">
        <v>7</v>
      </c>
      <c r="BS5" s="2">
        <v>5</v>
      </c>
      <c r="BT5" s="2">
        <v>0</v>
      </c>
      <c r="BU5" s="2">
        <v>2</v>
      </c>
      <c r="BV5" s="2">
        <v>0</v>
      </c>
      <c r="BW5" s="2">
        <v>0</v>
      </c>
      <c r="BX5" s="3">
        <v>62.54</v>
      </c>
      <c r="BY5" s="3"/>
      <c r="BZ5" s="3">
        <v>1.49</v>
      </c>
      <c r="CA5" s="3">
        <v>98.51</v>
      </c>
      <c r="CB5" s="3">
        <v>54.77</v>
      </c>
      <c r="CC5" s="3">
        <v>7.54</v>
      </c>
      <c r="CD5" s="3">
        <v>25.13</v>
      </c>
      <c r="CE5" s="3">
        <v>5.03</v>
      </c>
      <c r="CF5" s="3">
        <v>7.54</v>
      </c>
      <c r="CG5" s="141">
        <v>44220</v>
      </c>
      <c r="CH5" s="2" t="s">
        <v>147</v>
      </c>
      <c r="CI5" s="142" t="s">
        <v>148</v>
      </c>
      <c r="CJ5" s="143"/>
    </row>
    <row r="6" spans="1:88" x14ac:dyDescent="0.2">
      <c r="A6" s="140" t="s">
        <v>59</v>
      </c>
      <c r="B6" s="140" t="s">
        <v>60</v>
      </c>
      <c r="C6" s="2">
        <v>439</v>
      </c>
      <c r="D6" s="2">
        <v>86</v>
      </c>
      <c r="E6" s="2">
        <v>229</v>
      </c>
      <c r="F6" s="2">
        <v>82</v>
      </c>
      <c r="G6" s="2">
        <v>3</v>
      </c>
      <c r="H6" s="2">
        <v>226</v>
      </c>
      <c r="I6" s="2">
        <v>152</v>
      </c>
      <c r="J6" s="2">
        <v>39</v>
      </c>
      <c r="K6" s="2">
        <v>7</v>
      </c>
      <c r="L6" s="2">
        <v>16</v>
      </c>
      <c r="M6" s="2">
        <v>12</v>
      </c>
      <c r="N6" s="2">
        <v>9</v>
      </c>
      <c r="O6" s="2">
        <v>7</v>
      </c>
      <c r="P6" s="2">
        <v>2</v>
      </c>
      <c r="Q6" s="2">
        <v>0</v>
      </c>
      <c r="R6" s="2">
        <v>0</v>
      </c>
      <c r="S6" s="136">
        <v>0</v>
      </c>
      <c r="T6" s="2" t="s">
        <v>37</v>
      </c>
      <c r="U6" s="2"/>
      <c r="V6" s="2"/>
      <c r="W6" s="2"/>
      <c r="X6" s="2"/>
      <c r="Y6" s="2"/>
      <c r="Z6" s="2">
        <v>7</v>
      </c>
      <c r="AA6" s="2">
        <v>2</v>
      </c>
      <c r="AB6" s="2">
        <v>0</v>
      </c>
      <c r="AC6" s="2">
        <v>0</v>
      </c>
      <c r="AD6" s="2">
        <v>0</v>
      </c>
      <c r="AE6" s="137">
        <v>52.16</v>
      </c>
      <c r="AF6" s="3">
        <v>95.35</v>
      </c>
      <c r="AG6" s="3">
        <v>1.31</v>
      </c>
      <c r="AH6" s="3">
        <v>98.69</v>
      </c>
      <c r="AI6" s="3">
        <v>67.260000000000005</v>
      </c>
      <c r="AJ6" s="3">
        <v>17.260000000000002</v>
      </c>
      <c r="AK6" s="3">
        <v>3.1</v>
      </c>
      <c r="AL6" s="3">
        <v>7.08</v>
      </c>
      <c r="AM6" s="3">
        <v>5.31</v>
      </c>
      <c r="AN6" s="3">
        <v>-4.13</v>
      </c>
      <c r="AO6" s="3">
        <v>95.35</v>
      </c>
      <c r="AP6" s="3">
        <v>-1.34</v>
      </c>
      <c r="AQ6" s="3">
        <v>1.34</v>
      </c>
      <c r="AR6" s="3">
        <v>-4.34</v>
      </c>
      <c r="AS6" s="3">
        <v>5.97</v>
      </c>
      <c r="AT6" s="3">
        <v>-3.52</v>
      </c>
      <c r="AU6" s="3">
        <v>2.41</v>
      </c>
      <c r="AV6" s="3">
        <v>-0.53</v>
      </c>
      <c r="AW6" s="2">
        <v>-1</v>
      </c>
      <c r="AX6" s="2">
        <v>1</v>
      </c>
      <c r="AY6" s="2">
        <v>0</v>
      </c>
      <c r="AZ6" s="2">
        <v>0</v>
      </c>
      <c r="BA6" s="2">
        <v>0</v>
      </c>
      <c r="BB6" s="2">
        <v>1</v>
      </c>
      <c r="BC6" s="2">
        <v>1</v>
      </c>
      <c r="BD6" s="3"/>
      <c r="BE6" s="2">
        <v>439</v>
      </c>
      <c r="BF6" s="3"/>
      <c r="BG6" s="2">
        <v>469</v>
      </c>
      <c r="BH6" s="2">
        <v>45</v>
      </c>
      <c r="BI6" s="2">
        <v>264</v>
      </c>
      <c r="BJ6" s="2">
        <v>39</v>
      </c>
      <c r="BK6" s="2">
        <v>7</v>
      </c>
      <c r="BL6" s="2">
        <v>257</v>
      </c>
      <c r="BM6" s="2">
        <v>184</v>
      </c>
      <c r="BN6" s="2">
        <v>29</v>
      </c>
      <c r="BO6" s="2">
        <v>17</v>
      </c>
      <c r="BP6" s="2">
        <v>12</v>
      </c>
      <c r="BQ6" s="2">
        <v>15</v>
      </c>
      <c r="BR6" s="2">
        <v>9</v>
      </c>
      <c r="BS6" s="2">
        <v>8</v>
      </c>
      <c r="BT6" s="2">
        <v>1</v>
      </c>
      <c r="BU6" s="2">
        <v>0</v>
      </c>
      <c r="BV6" s="2">
        <v>0</v>
      </c>
      <c r="BW6" s="2">
        <v>0</v>
      </c>
      <c r="BX6" s="3">
        <v>56.29</v>
      </c>
      <c r="BY6" s="3"/>
      <c r="BZ6" s="3">
        <v>2.65</v>
      </c>
      <c r="CA6" s="3">
        <v>97.35</v>
      </c>
      <c r="CB6" s="3">
        <v>71.599999999999994</v>
      </c>
      <c r="CC6" s="3">
        <v>11.28</v>
      </c>
      <c r="CD6" s="3">
        <v>6.61</v>
      </c>
      <c r="CE6" s="3">
        <v>4.67</v>
      </c>
      <c r="CF6" s="3">
        <v>5.84</v>
      </c>
      <c r="CG6" s="141">
        <v>44220</v>
      </c>
      <c r="CH6" s="2" t="s">
        <v>147</v>
      </c>
      <c r="CI6" s="142" t="s">
        <v>148</v>
      </c>
      <c r="CJ6" s="143"/>
    </row>
    <row r="7" spans="1:88" x14ac:dyDescent="0.2">
      <c r="A7" s="140" t="s">
        <v>61</v>
      </c>
      <c r="B7" s="140" t="s">
        <v>62</v>
      </c>
      <c r="C7" s="2">
        <v>131</v>
      </c>
      <c r="D7" s="2">
        <v>6</v>
      </c>
      <c r="E7" s="2">
        <v>68</v>
      </c>
      <c r="F7" s="2">
        <v>6</v>
      </c>
      <c r="G7" s="2">
        <v>0</v>
      </c>
      <c r="H7" s="2">
        <v>68</v>
      </c>
      <c r="I7" s="2">
        <v>52</v>
      </c>
      <c r="J7" s="2">
        <v>4</v>
      </c>
      <c r="K7" s="2">
        <v>10</v>
      </c>
      <c r="L7" s="2">
        <v>1</v>
      </c>
      <c r="M7" s="2">
        <v>1</v>
      </c>
      <c r="N7" s="2">
        <v>7</v>
      </c>
      <c r="O7" s="2">
        <v>6</v>
      </c>
      <c r="P7" s="2">
        <v>0</v>
      </c>
      <c r="Q7" s="2">
        <v>1</v>
      </c>
      <c r="R7" s="2">
        <v>0</v>
      </c>
      <c r="S7" s="136">
        <v>0</v>
      </c>
      <c r="T7" s="2" t="s">
        <v>37</v>
      </c>
      <c r="U7" s="2"/>
      <c r="V7" s="2"/>
      <c r="W7" s="2"/>
      <c r="X7" s="2"/>
      <c r="Y7" s="2"/>
      <c r="Z7" s="2">
        <v>6</v>
      </c>
      <c r="AA7" s="2">
        <v>0</v>
      </c>
      <c r="AB7" s="2">
        <v>1</v>
      </c>
      <c r="AC7" s="2">
        <v>0</v>
      </c>
      <c r="AD7" s="2">
        <v>0</v>
      </c>
      <c r="AE7" s="137">
        <v>51.91</v>
      </c>
      <c r="AF7" s="3">
        <v>100</v>
      </c>
      <c r="AG7" s="3">
        <v>0</v>
      </c>
      <c r="AH7" s="3">
        <v>100</v>
      </c>
      <c r="AI7" s="3">
        <v>76.47</v>
      </c>
      <c r="AJ7" s="3">
        <v>5.88</v>
      </c>
      <c r="AK7" s="3">
        <v>14.71</v>
      </c>
      <c r="AL7" s="3">
        <v>1.47</v>
      </c>
      <c r="AM7" s="3">
        <v>1.47</v>
      </c>
      <c r="AN7" s="3">
        <v>-5.03</v>
      </c>
      <c r="AO7" s="3">
        <v>100</v>
      </c>
      <c r="AP7" s="3">
        <v>-2.56</v>
      </c>
      <c r="AQ7" s="3">
        <v>2.56</v>
      </c>
      <c r="AR7" s="3">
        <v>-7.74</v>
      </c>
      <c r="AS7" s="3">
        <v>4.57</v>
      </c>
      <c r="AT7" s="3">
        <v>1.55</v>
      </c>
      <c r="AU7" s="3">
        <v>0.15</v>
      </c>
      <c r="AV7" s="3">
        <v>1.47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1</v>
      </c>
      <c r="BC7" s="2">
        <v>1</v>
      </c>
      <c r="BD7" s="3"/>
      <c r="BE7" s="2">
        <v>131</v>
      </c>
      <c r="BF7" s="3"/>
      <c r="BG7" s="2">
        <v>137</v>
      </c>
      <c r="BH7" s="2">
        <v>1</v>
      </c>
      <c r="BI7" s="2">
        <v>78</v>
      </c>
      <c r="BJ7" s="2">
        <v>1</v>
      </c>
      <c r="BK7" s="2">
        <v>2</v>
      </c>
      <c r="BL7" s="2">
        <v>76</v>
      </c>
      <c r="BM7" s="2">
        <v>64</v>
      </c>
      <c r="BN7" s="2">
        <v>1</v>
      </c>
      <c r="BO7" s="2">
        <v>10</v>
      </c>
      <c r="BP7" s="2">
        <v>1</v>
      </c>
      <c r="BQ7" s="2">
        <v>0</v>
      </c>
      <c r="BR7" s="2">
        <v>7</v>
      </c>
      <c r="BS7" s="2">
        <v>6</v>
      </c>
      <c r="BT7" s="2">
        <v>0</v>
      </c>
      <c r="BU7" s="2">
        <v>1</v>
      </c>
      <c r="BV7" s="2">
        <v>0</v>
      </c>
      <c r="BW7" s="2">
        <v>0</v>
      </c>
      <c r="BX7" s="3">
        <v>56.93</v>
      </c>
      <c r="BY7" s="3"/>
      <c r="BZ7" s="3">
        <v>2.56</v>
      </c>
      <c r="CA7" s="3">
        <v>97.44</v>
      </c>
      <c r="CB7" s="3">
        <v>84.21</v>
      </c>
      <c r="CC7" s="3">
        <v>1.32</v>
      </c>
      <c r="CD7" s="3">
        <v>13.16</v>
      </c>
      <c r="CE7" s="3">
        <v>1.32</v>
      </c>
      <c r="CF7" s="3">
        <v>0</v>
      </c>
      <c r="CG7" s="141">
        <v>44220</v>
      </c>
      <c r="CH7" s="2" t="s">
        <v>147</v>
      </c>
      <c r="CI7" s="142" t="s">
        <v>148</v>
      </c>
      <c r="CJ7" s="143"/>
    </row>
    <row r="8" spans="1:88" x14ac:dyDescent="0.2">
      <c r="A8" s="140" t="s">
        <v>63</v>
      </c>
      <c r="B8" s="140" t="s">
        <v>64</v>
      </c>
      <c r="C8" s="2">
        <v>294</v>
      </c>
      <c r="D8" s="2">
        <v>17</v>
      </c>
      <c r="E8" s="2">
        <v>92</v>
      </c>
      <c r="F8" s="2">
        <v>16</v>
      </c>
      <c r="G8" s="2">
        <v>0</v>
      </c>
      <c r="H8" s="2">
        <v>92</v>
      </c>
      <c r="I8" s="2">
        <v>57</v>
      </c>
      <c r="J8" s="2">
        <v>13</v>
      </c>
      <c r="K8" s="2">
        <v>5</v>
      </c>
      <c r="L8" s="2">
        <v>3</v>
      </c>
      <c r="M8" s="2">
        <v>14</v>
      </c>
      <c r="N8" s="2">
        <v>7</v>
      </c>
      <c r="O8" s="2">
        <v>5</v>
      </c>
      <c r="P8" s="2">
        <v>1</v>
      </c>
      <c r="Q8" s="2">
        <v>0</v>
      </c>
      <c r="R8" s="2">
        <v>0</v>
      </c>
      <c r="S8" s="136">
        <v>1</v>
      </c>
      <c r="T8" s="2" t="s">
        <v>37</v>
      </c>
      <c r="U8" s="2"/>
      <c r="V8" s="2"/>
      <c r="W8" s="2"/>
      <c r="X8" s="2"/>
      <c r="Y8" s="2"/>
      <c r="Z8" s="2">
        <v>5</v>
      </c>
      <c r="AA8" s="2">
        <v>1</v>
      </c>
      <c r="AB8" s="2">
        <v>0</v>
      </c>
      <c r="AC8" s="2">
        <v>0</v>
      </c>
      <c r="AD8" s="2">
        <v>1</v>
      </c>
      <c r="AE8" s="137">
        <v>31.29</v>
      </c>
      <c r="AF8" s="3">
        <v>94.12</v>
      </c>
      <c r="AG8" s="3">
        <v>0</v>
      </c>
      <c r="AH8" s="3">
        <v>100</v>
      </c>
      <c r="AI8" s="3">
        <v>61.96</v>
      </c>
      <c r="AJ8" s="3">
        <v>14.13</v>
      </c>
      <c r="AK8" s="3">
        <v>5.43</v>
      </c>
      <c r="AL8" s="3">
        <v>3.26</v>
      </c>
      <c r="AM8" s="3">
        <v>15.22</v>
      </c>
      <c r="AN8" s="3">
        <v>-7.54</v>
      </c>
      <c r="AO8" s="3">
        <v>94.12</v>
      </c>
      <c r="AP8" s="3">
        <v>0</v>
      </c>
      <c r="AQ8" s="3">
        <v>0</v>
      </c>
      <c r="AR8" s="3">
        <v>0.71</v>
      </c>
      <c r="AS8" s="3">
        <v>9.1300000000000008</v>
      </c>
      <c r="AT8" s="3">
        <v>-15.19</v>
      </c>
      <c r="AU8" s="3">
        <v>2.0099999999999998</v>
      </c>
      <c r="AV8" s="3">
        <v>3.34</v>
      </c>
      <c r="AW8" s="2">
        <v>-1</v>
      </c>
      <c r="AX8" s="2">
        <v>1</v>
      </c>
      <c r="AY8" s="2">
        <v>-2</v>
      </c>
      <c r="AZ8" s="2">
        <v>0</v>
      </c>
      <c r="BA8" s="2">
        <v>0</v>
      </c>
      <c r="BB8" s="2">
        <v>1</v>
      </c>
      <c r="BC8" s="2">
        <v>1</v>
      </c>
      <c r="BD8" s="3"/>
      <c r="BE8" s="2">
        <v>294</v>
      </c>
      <c r="BF8" s="3"/>
      <c r="BG8" s="2">
        <v>412</v>
      </c>
      <c r="BH8" s="2">
        <v>17</v>
      </c>
      <c r="BI8" s="2">
        <v>160</v>
      </c>
      <c r="BJ8" s="2">
        <v>16</v>
      </c>
      <c r="BK8" s="2">
        <v>0</v>
      </c>
      <c r="BL8" s="2">
        <v>160</v>
      </c>
      <c r="BM8" s="2">
        <v>98</v>
      </c>
      <c r="BN8" s="2">
        <v>8</v>
      </c>
      <c r="BO8" s="2">
        <v>33</v>
      </c>
      <c r="BP8" s="2">
        <v>2</v>
      </c>
      <c r="BQ8" s="2">
        <v>19</v>
      </c>
      <c r="BR8" s="2">
        <v>9</v>
      </c>
      <c r="BS8" s="2">
        <v>6</v>
      </c>
      <c r="BT8" s="2">
        <v>0</v>
      </c>
      <c r="BU8" s="2">
        <v>2</v>
      </c>
      <c r="BV8" s="2">
        <v>0</v>
      </c>
      <c r="BW8" s="2">
        <v>1</v>
      </c>
      <c r="BX8" s="3">
        <v>38.83</v>
      </c>
      <c r="BY8" s="3"/>
      <c r="BZ8" s="3">
        <v>0</v>
      </c>
      <c r="CA8" s="3">
        <v>100</v>
      </c>
      <c r="CB8" s="3">
        <v>61.25</v>
      </c>
      <c r="CC8" s="3">
        <v>5</v>
      </c>
      <c r="CD8" s="3">
        <v>20.63</v>
      </c>
      <c r="CE8" s="3">
        <v>1.25</v>
      </c>
      <c r="CF8" s="3">
        <v>11.88</v>
      </c>
      <c r="CG8" s="141">
        <v>44220</v>
      </c>
      <c r="CH8" s="2" t="s">
        <v>147</v>
      </c>
      <c r="CI8" s="142" t="s">
        <v>148</v>
      </c>
      <c r="CJ8" s="143"/>
    </row>
    <row r="9" spans="1:88" x14ac:dyDescent="0.2">
      <c r="A9" s="140" t="s">
        <v>65</v>
      </c>
      <c r="B9" s="140" t="s">
        <v>66</v>
      </c>
      <c r="C9" s="2">
        <v>465</v>
      </c>
      <c r="D9" s="2">
        <v>44</v>
      </c>
      <c r="E9" s="2">
        <v>183</v>
      </c>
      <c r="F9" s="2">
        <v>40</v>
      </c>
      <c r="G9" s="2">
        <v>2</v>
      </c>
      <c r="H9" s="2">
        <v>181</v>
      </c>
      <c r="I9" s="2">
        <v>136</v>
      </c>
      <c r="J9" s="2">
        <v>35</v>
      </c>
      <c r="K9" s="2">
        <v>3</v>
      </c>
      <c r="L9" s="2">
        <v>2</v>
      </c>
      <c r="M9" s="2">
        <v>5</v>
      </c>
      <c r="N9" s="2">
        <v>9</v>
      </c>
      <c r="O9" s="2">
        <v>7</v>
      </c>
      <c r="P9" s="2">
        <v>2</v>
      </c>
      <c r="Q9" s="2">
        <v>0</v>
      </c>
      <c r="R9" s="2">
        <v>0</v>
      </c>
      <c r="S9" s="136">
        <v>0</v>
      </c>
      <c r="T9" s="2" t="s">
        <v>37</v>
      </c>
      <c r="U9" s="2"/>
      <c r="V9" s="2"/>
      <c r="W9" s="2"/>
      <c r="X9" s="2"/>
      <c r="Y9" s="2"/>
      <c r="Z9" s="2">
        <v>7</v>
      </c>
      <c r="AA9" s="2">
        <v>2</v>
      </c>
      <c r="AB9" s="2">
        <v>0</v>
      </c>
      <c r="AC9" s="2">
        <v>0</v>
      </c>
      <c r="AD9" s="2">
        <v>0</v>
      </c>
      <c r="AE9" s="137">
        <v>39.35</v>
      </c>
      <c r="AF9" s="3">
        <v>90.91</v>
      </c>
      <c r="AG9" s="3">
        <v>1.0900000000000001</v>
      </c>
      <c r="AH9" s="3">
        <v>98.91</v>
      </c>
      <c r="AI9" s="3">
        <v>75.14</v>
      </c>
      <c r="AJ9" s="3">
        <v>19.34</v>
      </c>
      <c r="AK9" s="3">
        <v>1.66</v>
      </c>
      <c r="AL9" s="3">
        <v>1.1000000000000001</v>
      </c>
      <c r="AM9" s="3">
        <v>2.76</v>
      </c>
      <c r="AN9" s="3">
        <v>-4.8600000000000003</v>
      </c>
      <c r="AO9" s="3">
        <v>90.91</v>
      </c>
      <c r="AP9" s="3">
        <v>-2.1800000000000002</v>
      </c>
      <c r="AQ9" s="3">
        <v>2.1800000000000002</v>
      </c>
      <c r="AR9" s="3">
        <v>4.12</v>
      </c>
      <c r="AS9" s="3">
        <v>-0.95</v>
      </c>
      <c r="AT9" s="3">
        <v>-3.66</v>
      </c>
      <c r="AU9" s="3">
        <v>0.14000000000000001</v>
      </c>
      <c r="AV9" s="3">
        <v>0.35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1</v>
      </c>
      <c r="BC9" s="2">
        <v>1</v>
      </c>
      <c r="BD9" s="3"/>
      <c r="BE9" s="2">
        <v>465</v>
      </c>
      <c r="BF9" s="3"/>
      <c r="BG9" s="2">
        <v>484</v>
      </c>
      <c r="BH9" s="2">
        <v>8</v>
      </c>
      <c r="BI9" s="2">
        <v>214</v>
      </c>
      <c r="BJ9" s="2">
        <v>8</v>
      </c>
      <c r="BK9" s="2">
        <v>7</v>
      </c>
      <c r="BL9" s="2">
        <v>207</v>
      </c>
      <c r="BM9" s="2">
        <v>147</v>
      </c>
      <c r="BN9" s="2">
        <v>42</v>
      </c>
      <c r="BO9" s="2">
        <v>11</v>
      </c>
      <c r="BP9" s="2">
        <v>2</v>
      </c>
      <c r="BQ9" s="2">
        <v>5</v>
      </c>
      <c r="BR9" s="2">
        <v>9</v>
      </c>
      <c r="BS9" s="2">
        <v>7</v>
      </c>
      <c r="BT9" s="2">
        <v>2</v>
      </c>
      <c r="BU9" s="2">
        <v>0</v>
      </c>
      <c r="BV9" s="2">
        <v>0</v>
      </c>
      <c r="BW9" s="2">
        <v>0</v>
      </c>
      <c r="BX9" s="3">
        <v>44.21</v>
      </c>
      <c r="BY9" s="3"/>
      <c r="BZ9" s="3">
        <v>3.27</v>
      </c>
      <c r="CA9" s="3">
        <v>96.73</v>
      </c>
      <c r="CB9" s="3">
        <v>71.010000000000005</v>
      </c>
      <c r="CC9" s="3">
        <v>20.29</v>
      </c>
      <c r="CD9" s="3">
        <v>5.31</v>
      </c>
      <c r="CE9" s="3">
        <v>0.97</v>
      </c>
      <c r="CF9" s="3">
        <v>2.42</v>
      </c>
      <c r="CG9" s="141">
        <v>44220</v>
      </c>
      <c r="CH9" s="2" t="s">
        <v>147</v>
      </c>
      <c r="CI9" s="142" t="s">
        <v>148</v>
      </c>
      <c r="CJ9" s="143"/>
    </row>
    <row r="10" spans="1:88" x14ac:dyDescent="0.2">
      <c r="A10" s="140" t="s">
        <v>67</v>
      </c>
      <c r="B10" s="140" t="s">
        <v>68</v>
      </c>
      <c r="C10" s="2">
        <v>360</v>
      </c>
      <c r="D10" s="2">
        <v>101</v>
      </c>
      <c r="E10" s="2">
        <v>223</v>
      </c>
      <c r="F10" s="2">
        <v>97</v>
      </c>
      <c r="G10" s="2">
        <v>1</v>
      </c>
      <c r="H10" s="2">
        <v>222</v>
      </c>
      <c r="I10" s="2">
        <v>124</v>
      </c>
      <c r="J10" s="2">
        <v>30</v>
      </c>
      <c r="K10" s="2">
        <v>50</v>
      </c>
      <c r="L10" s="2">
        <v>10</v>
      </c>
      <c r="M10" s="2">
        <v>8</v>
      </c>
      <c r="N10" s="2">
        <v>7</v>
      </c>
      <c r="O10" s="2">
        <v>4</v>
      </c>
      <c r="P10" s="2">
        <v>1</v>
      </c>
      <c r="Q10" s="2">
        <v>2</v>
      </c>
      <c r="R10" s="2">
        <v>0</v>
      </c>
      <c r="S10" s="136">
        <v>0</v>
      </c>
      <c r="T10" s="2" t="s">
        <v>37</v>
      </c>
      <c r="U10" s="2"/>
      <c r="V10" s="2"/>
      <c r="W10" s="2"/>
      <c r="X10" s="2"/>
      <c r="Y10" s="2"/>
      <c r="Z10" s="2">
        <v>4</v>
      </c>
      <c r="AA10" s="2">
        <v>1</v>
      </c>
      <c r="AB10" s="2">
        <v>2</v>
      </c>
      <c r="AC10" s="2">
        <v>0</v>
      </c>
      <c r="AD10" s="2">
        <v>0</v>
      </c>
      <c r="AE10" s="137">
        <v>61.94</v>
      </c>
      <c r="AF10" s="3">
        <v>96.04</v>
      </c>
      <c r="AG10" s="3">
        <v>0.45</v>
      </c>
      <c r="AH10" s="3">
        <v>99.55</v>
      </c>
      <c r="AI10" s="3">
        <v>55.86</v>
      </c>
      <c r="AJ10" s="3">
        <v>13.51</v>
      </c>
      <c r="AK10" s="3">
        <v>22.52</v>
      </c>
      <c r="AL10" s="3">
        <v>4.5</v>
      </c>
      <c r="AM10" s="3">
        <v>3.6</v>
      </c>
      <c r="AN10" s="3">
        <v>10.199999999999999</v>
      </c>
      <c r="AO10" s="3">
        <v>96.04</v>
      </c>
      <c r="AP10" s="3">
        <v>-0.59</v>
      </c>
      <c r="AQ10" s="3">
        <v>0.59</v>
      </c>
      <c r="AR10" s="3">
        <v>14.49</v>
      </c>
      <c r="AS10" s="3">
        <v>2</v>
      </c>
      <c r="AT10" s="3">
        <v>-11.51</v>
      </c>
      <c r="AU10" s="3">
        <v>-3.35</v>
      </c>
      <c r="AV10" s="3">
        <v>-1.63</v>
      </c>
      <c r="AW10" s="2">
        <v>1</v>
      </c>
      <c r="AX10" s="2">
        <v>0</v>
      </c>
      <c r="AY10" s="2">
        <v>-1</v>
      </c>
      <c r="AZ10" s="2">
        <v>0</v>
      </c>
      <c r="BA10" s="2">
        <v>0</v>
      </c>
      <c r="BB10" s="2">
        <v>1</v>
      </c>
      <c r="BC10" s="2">
        <v>1</v>
      </c>
      <c r="BD10" s="3"/>
      <c r="BE10" s="2">
        <v>360</v>
      </c>
      <c r="BF10" s="3"/>
      <c r="BG10" s="2">
        <v>373</v>
      </c>
      <c r="BH10" s="2">
        <v>16</v>
      </c>
      <c r="BI10" s="2">
        <v>193</v>
      </c>
      <c r="BJ10" s="2">
        <v>14</v>
      </c>
      <c r="BK10" s="2">
        <v>2</v>
      </c>
      <c r="BL10" s="2">
        <v>191</v>
      </c>
      <c r="BM10" s="2">
        <v>79</v>
      </c>
      <c r="BN10" s="2">
        <v>22</v>
      </c>
      <c r="BO10" s="2">
        <v>65</v>
      </c>
      <c r="BP10" s="2">
        <v>15</v>
      </c>
      <c r="BQ10" s="2">
        <v>10</v>
      </c>
      <c r="BR10" s="2">
        <v>7</v>
      </c>
      <c r="BS10" s="2">
        <v>3</v>
      </c>
      <c r="BT10" s="2">
        <v>1</v>
      </c>
      <c r="BU10" s="2">
        <v>3</v>
      </c>
      <c r="BV10" s="2">
        <v>0</v>
      </c>
      <c r="BW10" s="2">
        <v>0</v>
      </c>
      <c r="BX10" s="3">
        <v>51.74</v>
      </c>
      <c r="BY10" s="3"/>
      <c r="BZ10" s="3">
        <v>1.04</v>
      </c>
      <c r="CA10" s="3">
        <v>98.96</v>
      </c>
      <c r="CB10" s="3">
        <v>41.36</v>
      </c>
      <c r="CC10" s="3">
        <v>11.52</v>
      </c>
      <c r="CD10" s="3">
        <v>34.03</v>
      </c>
      <c r="CE10" s="3">
        <v>7.85</v>
      </c>
      <c r="CF10" s="3">
        <v>5.24</v>
      </c>
      <c r="CG10" s="141">
        <v>44220</v>
      </c>
      <c r="CH10" s="2" t="s">
        <v>147</v>
      </c>
      <c r="CI10" s="142" t="s">
        <v>148</v>
      </c>
      <c r="CJ10" s="143"/>
    </row>
    <row r="11" spans="1:88" x14ac:dyDescent="0.2">
      <c r="A11" s="140" t="s">
        <v>69</v>
      </c>
      <c r="B11" s="140" t="s">
        <v>70</v>
      </c>
      <c r="C11" s="2">
        <v>491</v>
      </c>
      <c r="D11" s="2">
        <v>20</v>
      </c>
      <c r="E11" s="2">
        <v>201</v>
      </c>
      <c r="F11" s="2">
        <v>19</v>
      </c>
      <c r="G11" s="2">
        <v>5</v>
      </c>
      <c r="H11" s="2">
        <v>196</v>
      </c>
      <c r="I11" s="2">
        <v>100</v>
      </c>
      <c r="J11" s="2">
        <v>37</v>
      </c>
      <c r="K11" s="2">
        <v>49</v>
      </c>
      <c r="L11" s="2">
        <v>4</v>
      </c>
      <c r="M11" s="2">
        <v>6</v>
      </c>
      <c r="N11" s="2">
        <v>9</v>
      </c>
      <c r="O11" s="2">
        <v>5</v>
      </c>
      <c r="P11" s="2">
        <v>2</v>
      </c>
      <c r="Q11" s="2">
        <v>2</v>
      </c>
      <c r="R11" s="2">
        <v>0</v>
      </c>
      <c r="S11" s="136">
        <v>0</v>
      </c>
      <c r="T11" s="2" t="s">
        <v>37</v>
      </c>
      <c r="U11" s="2"/>
      <c r="V11" s="2"/>
      <c r="W11" s="2"/>
      <c r="X11" s="2"/>
      <c r="Y11" s="2"/>
      <c r="Z11" s="2">
        <v>5</v>
      </c>
      <c r="AA11" s="2">
        <v>2</v>
      </c>
      <c r="AB11" s="2">
        <v>2</v>
      </c>
      <c r="AC11" s="2">
        <v>0</v>
      </c>
      <c r="AD11" s="2">
        <v>0</v>
      </c>
      <c r="AE11" s="137">
        <v>40.94</v>
      </c>
      <c r="AF11" s="3">
        <v>95</v>
      </c>
      <c r="AG11" s="3">
        <v>2.4900000000000002</v>
      </c>
      <c r="AH11" s="3">
        <v>97.51</v>
      </c>
      <c r="AI11" s="3">
        <v>51.02</v>
      </c>
      <c r="AJ11" s="3">
        <v>18.88</v>
      </c>
      <c r="AK11" s="3">
        <v>25</v>
      </c>
      <c r="AL11" s="3">
        <v>2.04</v>
      </c>
      <c r="AM11" s="3">
        <v>3.06</v>
      </c>
      <c r="AN11" s="3">
        <v>-2.4300000000000002</v>
      </c>
      <c r="AO11" s="3">
        <v>95</v>
      </c>
      <c r="AP11" s="3">
        <v>1.61</v>
      </c>
      <c r="AQ11" s="3">
        <v>-1.61</v>
      </c>
      <c r="AR11" s="3">
        <v>-0.96</v>
      </c>
      <c r="AS11" s="3">
        <v>12.27</v>
      </c>
      <c r="AT11" s="3">
        <v>-8.92</v>
      </c>
      <c r="AU11" s="3">
        <v>-2.36</v>
      </c>
      <c r="AV11" s="3">
        <v>-0.02</v>
      </c>
      <c r="AW11" s="2">
        <v>-1</v>
      </c>
      <c r="AX11" s="2">
        <v>2</v>
      </c>
      <c r="AY11" s="2">
        <v>-1</v>
      </c>
      <c r="AZ11" s="2">
        <v>0</v>
      </c>
      <c r="BA11" s="2">
        <v>0</v>
      </c>
      <c r="BB11" s="2">
        <v>1</v>
      </c>
      <c r="BC11" s="2">
        <v>1</v>
      </c>
      <c r="BD11" s="3"/>
      <c r="BE11" s="2">
        <v>491</v>
      </c>
      <c r="BF11" s="3"/>
      <c r="BG11" s="2">
        <v>528</v>
      </c>
      <c r="BH11" s="2">
        <v>6</v>
      </c>
      <c r="BI11" s="2">
        <v>229</v>
      </c>
      <c r="BJ11" s="2">
        <v>6</v>
      </c>
      <c r="BK11" s="2">
        <v>2</v>
      </c>
      <c r="BL11" s="2">
        <v>227</v>
      </c>
      <c r="BM11" s="2">
        <v>118</v>
      </c>
      <c r="BN11" s="2">
        <v>15</v>
      </c>
      <c r="BO11" s="2">
        <v>77</v>
      </c>
      <c r="BP11" s="2">
        <v>10</v>
      </c>
      <c r="BQ11" s="2">
        <v>7</v>
      </c>
      <c r="BR11" s="2">
        <v>9</v>
      </c>
      <c r="BS11" s="2">
        <v>6</v>
      </c>
      <c r="BT11" s="2">
        <v>0</v>
      </c>
      <c r="BU11" s="2">
        <v>3</v>
      </c>
      <c r="BV11" s="2">
        <v>0</v>
      </c>
      <c r="BW11" s="2">
        <v>0</v>
      </c>
      <c r="BX11" s="3">
        <v>43.37</v>
      </c>
      <c r="BY11" s="3"/>
      <c r="BZ11" s="3">
        <v>0.87</v>
      </c>
      <c r="CA11" s="3">
        <v>99.13</v>
      </c>
      <c r="CB11" s="3">
        <v>51.98</v>
      </c>
      <c r="CC11" s="3">
        <v>6.61</v>
      </c>
      <c r="CD11" s="3">
        <v>33.92</v>
      </c>
      <c r="CE11" s="3">
        <v>4.41</v>
      </c>
      <c r="CF11" s="3">
        <v>3.08</v>
      </c>
      <c r="CG11" s="141">
        <v>44220</v>
      </c>
      <c r="CH11" s="2" t="s">
        <v>147</v>
      </c>
      <c r="CI11" s="142" t="s">
        <v>148</v>
      </c>
      <c r="CJ11" s="143"/>
    </row>
    <row r="12" spans="1:88" x14ac:dyDescent="0.2">
      <c r="A12" s="140" t="s">
        <v>71</v>
      </c>
      <c r="B12" s="140" t="s">
        <v>72</v>
      </c>
      <c r="C12" s="2">
        <v>165</v>
      </c>
      <c r="D12" s="2">
        <v>12</v>
      </c>
      <c r="E12" s="2">
        <v>66</v>
      </c>
      <c r="F12" s="2">
        <v>12</v>
      </c>
      <c r="G12" s="2">
        <v>4</v>
      </c>
      <c r="H12" s="2">
        <v>62</v>
      </c>
      <c r="I12" s="2">
        <v>44</v>
      </c>
      <c r="J12" s="2">
        <v>7</v>
      </c>
      <c r="K12" s="2">
        <v>10</v>
      </c>
      <c r="L12" s="2">
        <v>1</v>
      </c>
      <c r="M12" s="2">
        <v>0</v>
      </c>
      <c r="N12" s="2">
        <v>7</v>
      </c>
      <c r="O12" s="2">
        <v>6</v>
      </c>
      <c r="P12" s="2">
        <v>0</v>
      </c>
      <c r="Q12" s="2">
        <v>1</v>
      </c>
      <c r="R12" s="2">
        <v>0</v>
      </c>
      <c r="S12" s="136">
        <v>0</v>
      </c>
      <c r="T12" s="2" t="s">
        <v>37</v>
      </c>
      <c r="U12" s="2"/>
      <c r="V12" s="2"/>
      <c r="W12" s="2"/>
      <c r="X12" s="2"/>
      <c r="Y12" s="2"/>
      <c r="Z12" s="2">
        <v>6</v>
      </c>
      <c r="AA12" s="2">
        <v>0</v>
      </c>
      <c r="AB12" s="2">
        <v>1</v>
      </c>
      <c r="AC12" s="2">
        <v>0</v>
      </c>
      <c r="AD12" s="2">
        <v>0</v>
      </c>
      <c r="AE12" s="137">
        <v>40</v>
      </c>
      <c r="AF12" s="3">
        <v>100</v>
      </c>
      <c r="AG12" s="3">
        <v>6.06</v>
      </c>
      <c r="AH12" s="3">
        <v>93.94</v>
      </c>
      <c r="AI12" s="3">
        <v>70.97</v>
      </c>
      <c r="AJ12" s="3">
        <v>11.29</v>
      </c>
      <c r="AK12" s="3">
        <v>16.13</v>
      </c>
      <c r="AL12" s="3">
        <v>1.61</v>
      </c>
      <c r="AM12" s="3">
        <v>0</v>
      </c>
      <c r="AN12" s="3">
        <v>-9.7100000000000009</v>
      </c>
      <c r="AO12" s="3">
        <v>100</v>
      </c>
      <c r="AP12" s="3">
        <v>6.06</v>
      </c>
      <c r="AQ12" s="3">
        <v>-6.06</v>
      </c>
      <c r="AR12" s="3">
        <v>-6.04</v>
      </c>
      <c r="AS12" s="3">
        <v>3.24</v>
      </c>
      <c r="AT12" s="3">
        <v>5.78</v>
      </c>
      <c r="AU12" s="3">
        <v>0.46</v>
      </c>
      <c r="AV12" s="3">
        <v>-3.45</v>
      </c>
      <c r="AW12" s="2">
        <v>-1</v>
      </c>
      <c r="AX12" s="2">
        <v>0</v>
      </c>
      <c r="AY12" s="2">
        <v>1</v>
      </c>
      <c r="AZ12" s="2">
        <v>0</v>
      </c>
      <c r="BA12" s="2">
        <v>0</v>
      </c>
      <c r="BB12" s="2">
        <v>1</v>
      </c>
      <c r="BC12" s="2">
        <v>1</v>
      </c>
      <c r="BD12" s="3"/>
      <c r="BE12" s="2">
        <v>165</v>
      </c>
      <c r="BF12" s="3"/>
      <c r="BG12" s="2">
        <v>175</v>
      </c>
      <c r="BH12" s="2">
        <v>8</v>
      </c>
      <c r="BI12" s="2">
        <v>87</v>
      </c>
      <c r="BJ12" s="2">
        <v>5</v>
      </c>
      <c r="BK12" s="2">
        <v>0</v>
      </c>
      <c r="BL12" s="2">
        <v>87</v>
      </c>
      <c r="BM12" s="2">
        <v>67</v>
      </c>
      <c r="BN12" s="2">
        <v>7</v>
      </c>
      <c r="BO12" s="2">
        <v>9</v>
      </c>
      <c r="BP12" s="2">
        <v>1</v>
      </c>
      <c r="BQ12" s="2">
        <v>3</v>
      </c>
      <c r="BR12" s="2">
        <v>7</v>
      </c>
      <c r="BS12" s="2">
        <v>7</v>
      </c>
      <c r="BT12" s="2">
        <v>0</v>
      </c>
      <c r="BU12" s="2">
        <v>0</v>
      </c>
      <c r="BV12" s="2">
        <v>0</v>
      </c>
      <c r="BW12" s="2">
        <v>0</v>
      </c>
      <c r="BX12" s="3">
        <v>49.71</v>
      </c>
      <c r="BY12" s="3"/>
      <c r="BZ12" s="3">
        <v>0</v>
      </c>
      <c r="CA12" s="3">
        <v>100</v>
      </c>
      <c r="CB12" s="3">
        <v>77.010000000000005</v>
      </c>
      <c r="CC12" s="3">
        <v>8.0500000000000007</v>
      </c>
      <c r="CD12" s="3">
        <v>10.34</v>
      </c>
      <c r="CE12" s="3">
        <v>1.1499999999999999</v>
      </c>
      <c r="CF12" s="3">
        <v>3.45</v>
      </c>
      <c r="CG12" s="141">
        <v>44220</v>
      </c>
      <c r="CH12" s="2" t="s">
        <v>147</v>
      </c>
      <c r="CI12" s="142" t="s">
        <v>148</v>
      </c>
      <c r="CJ12" s="143"/>
    </row>
    <row r="13" spans="1:88" x14ac:dyDescent="0.2">
      <c r="A13" s="140" t="s">
        <v>73</v>
      </c>
      <c r="B13" s="140" t="s">
        <v>74</v>
      </c>
      <c r="C13" s="2">
        <v>275</v>
      </c>
      <c r="D13" s="2">
        <v>11</v>
      </c>
      <c r="E13" s="2">
        <v>102</v>
      </c>
      <c r="F13" s="2">
        <v>11</v>
      </c>
      <c r="G13" s="2">
        <v>0</v>
      </c>
      <c r="H13" s="2">
        <v>102</v>
      </c>
      <c r="I13" s="2">
        <v>70</v>
      </c>
      <c r="J13" s="2">
        <v>14</v>
      </c>
      <c r="K13" s="2">
        <v>5</v>
      </c>
      <c r="L13" s="2">
        <v>4</v>
      </c>
      <c r="M13" s="2">
        <v>9</v>
      </c>
      <c r="N13" s="2">
        <v>7</v>
      </c>
      <c r="O13" s="2">
        <v>6</v>
      </c>
      <c r="P13" s="2">
        <v>1</v>
      </c>
      <c r="Q13" s="2">
        <v>0</v>
      </c>
      <c r="R13" s="2">
        <v>0</v>
      </c>
      <c r="S13" s="136">
        <v>0</v>
      </c>
      <c r="T13" s="2" t="s">
        <v>37</v>
      </c>
      <c r="U13" s="2"/>
      <c r="V13" s="2"/>
      <c r="W13" s="2"/>
      <c r="X13" s="2"/>
      <c r="Y13" s="2"/>
      <c r="Z13" s="2">
        <v>6</v>
      </c>
      <c r="AA13" s="2">
        <v>1</v>
      </c>
      <c r="AB13" s="2">
        <v>0</v>
      </c>
      <c r="AC13" s="2">
        <v>0</v>
      </c>
      <c r="AD13" s="2">
        <v>0</v>
      </c>
      <c r="AE13" s="137">
        <v>37.090000000000003</v>
      </c>
      <c r="AF13" s="3">
        <v>100</v>
      </c>
      <c r="AG13" s="3">
        <v>0</v>
      </c>
      <c r="AH13" s="3">
        <v>100</v>
      </c>
      <c r="AI13" s="3">
        <v>68.63</v>
      </c>
      <c r="AJ13" s="3">
        <v>13.73</v>
      </c>
      <c r="AK13" s="3">
        <v>4.9000000000000004</v>
      </c>
      <c r="AL13" s="3">
        <v>3.92</v>
      </c>
      <c r="AM13" s="3">
        <v>8.82</v>
      </c>
      <c r="AN13" s="3">
        <v>-10.83</v>
      </c>
      <c r="AO13" s="3">
        <v>100</v>
      </c>
      <c r="AP13" s="3">
        <v>-4.3499999999999996</v>
      </c>
      <c r="AQ13" s="3">
        <v>4.3499999999999996</v>
      </c>
      <c r="AR13" s="3">
        <v>-4.0999999999999996</v>
      </c>
      <c r="AS13" s="3">
        <v>3.88</v>
      </c>
      <c r="AT13" s="3">
        <v>-5.7</v>
      </c>
      <c r="AU13" s="3">
        <v>3.16</v>
      </c>
      <c r="AV13" s="3">
        <v>2.76</v>
      </c>
      <c r="AW13" s="2">
        <v>0</v>
      </c>
      <c r="AX13" s="2">
        <v>1</v>
      </c>
      <c r="AY13" s="2">
        <v>-1</v>
      </c>
      <c r="AZ13" s="2">
        <v>0</v>
      </c>
      <c r="BA13" s="2">
        <v>0</v>
      </c>
      <c r="BB13" s="2">
        <v>1</v>
      </c>
      <c r="BC13" s="2">
        <v>1</v>
      </c>
      <c r="BD13" s="3"/>
      <c r="BE13" s="2">
        <v>275</v>
      </c>
      <c r="BF13" s="3"/>
      <c r="BG13" s="2">
        <v>288</v>
      </c>
      <c r="BH13" s="2">
        <v>10</v>
      </c>
      <c r="BI13" s="2">
        <v>138</v>
      </c>
      <c r="BJ13" s="2">
        <v>8</v>
      </c>
      <c r="BK13" s="2">
        <v>6</v>
      </c>
      <c r="BL13" s="2">
        <v>132</v>
      </c>
      <c r="BM13" s="2">
        <v>96</v>
      </c>
      <c r="BN13" s="2">
        <v>13</v>
      </c>
      <c r="BO13" s="2">
        <v>14</v>
      </c>
      <c r="BP13" s="2">
        <v>1</v>
      </c>
      <c r="BQ13" s="2">
        <v>8</v>
      </c>
      <c r="BR13" s="2">
        <v>7</v>
      </c>
      <c r="BS13" s="2">
        <v>6</v>
      </c>
      <c r="BT13" s="2">
        <v>0</v>
      </c>
      <c r="BU13" s="2">
        <v>1</v>
      </c>
      <c r="BV13" s="2">
        <v>0</v>
      </c>
      <c r="BW13" s="2">
        <v>0</v>
      </c>
      <c r="BX13" s="3">
        <v>47.92</v>
      </c>
      <c r="BY13" s="3"/>
      <c r="BZ13" s="3">
        <v>4.3499999999999996</v>
      </c>
      <c r="CA13" s="3">
        <v>95.65</v>
      </c>
      <c r="CB13" s="3">
        <v>72.73</v>
      </c>
      <c r="CC13" s="3">
        <v>9.85</v>
      </c>
      <c r="CD13" s="3">
        <v>10.61</v>
      </c>
      <c r="CE13" s="3">
        <v>0.76</v>
      </c>
      <c r="CF13" s="3">
        <v>6.06</v>
      </c>
      <c r="CG13" s="141">
        <v>44220</v>
      </c>
      <c r="CH13" s="2" t="s">
        <v>147</v>
      </c>
      <c r="CI13" s="142" t="s">
        <v>148</v>
      </c>
      <c r="CJ13" s="143"/>
    </row>
    <row r="14" spans="1:88" x14ac:dyDescent="0.2">
      <c r="A14" s="140" t="s">
        <v>75</v>
      </c>
      <c r="B14" s="140" t="s">
        <v>76</v>
      </c>
      <c r="C14" s="2">
        <v>339</v>
      </c>
      <c r="D14" s="2">
        <v>39</v>
      </c>
      <c r="E14" s="2">
        <v>172</v>
      </c>
      <c r="F14" s="2">
        <v>38</v>
      </c>
      <c r="G14" s="2">
        <v>2</v>
      </c>
      <c r="H14" s="2">
        <v>170</v>
      </c>
      <c r="I14" s="2">
        <v>117</v>
      </c>
      <c r="J14" s="2">
        <v>22</v>
      </c>
      <c r="K14" s="2">
        <v>19</v>
      </c>
      <c r="L14" s="2">
        <v>3</v>
      </c>
      <c r="M14" s="2">
        <v>9</v>
      </c>
      <c r="N14" s="2">
        <v>7</v>
      </c>
      <c r="O14" s="2">
        <v>6</v>
      </c>
      <c r="P14" s="2">
        <v>1</v>
      </c>
      <c r="Q14" s="2">
        <v>0</v>
      </c>
      <c r="R14" s="2">
        <v>0</v>
      </c>
      <c r="S14" s="136">
        <v>0</v>
      </c>
      <c r="T14" s="2" t="s">
        <v>37</v>
      </c>
      <c r="U14" s="2"/>
      <c r="V14" s="2"/>
      <c r="W14" s="2"/>
      <c r="X14" s="2"/>
      <c r="Y14" s="2"/>
      <c r="Z14" s="2">
        <v>6</v>
      </c>
      <c r="AA14" s="2">
        <v>1</v>
      </c>
      <c r="AB14" s="2">
        <v>0</v>
      </c>
      <c r="AC14" s="2">
        <v>0</v>
      </c>
      <c r="AD14" s="2">
        <v>0</v>
      </c>
      <c r="AE14" s="137">
        <v>50.74</v>
      </c>
      <c r="AF14" s="3">
        <v>97.44</v>
      </c>
      <c r="AG14" s="3">
        <v>1.1599999999999999</v>
      </c>
      <c r="AH14" s="3">
        <v>98.84</v>
      </c>
      <c r="AI14" s="3">
        <v>68.819999999999993</v>
      </c>
      <c r="AJ14" s="3">
        <v>12.94</v>
      </c>
      <c r="AK14" s="3">
        <v>11.18</v>
      </c>
      <c r="AL14" s="3">
        <v>1.76</v>
      </c>
      <c r="AM14" s="3">
        <v>5.29</v>
      </c>
      <c r="AN14" s="3">
        <v>-5.48</v>
      </c>
      <c r="AO14" s="3">
        <v>97.44</v>
      </c>
      <c r="AP14" s="3">
        <v>-0.42</v>
      </c>
      <c r="AQ14" s="3">
        <v>0.42</v>
      </c>
      <c r="AR14" s="3">
        <v>2.5099999999999998</v>
      </c>
      <c r="AS14" s="3">
        <v>0.64</v>
      </c>
      <c r="AT14" s="3">
        <v>-3.8</v>
      </c>
      <c r="AU14" s="3">
        <v>-1.44</v>
      </c>
      <c r="AV14" s="3">
        <v>2.09</v>
      </c>
      <c r="AW14" s="2">
        <v>1</v>
      </c>
      <c r="AX14" s="2">
        <v>0</v>
      </c>
      <c r="AY14" s="2">
        <v>-1</v>
      </c>
      <c r="AZ14" s="2">
        <v>0</v>
      </c>
      <c r="BA14" s="2">
        <v>0</v>
      </c>
      <c r="BB14" s="2">
        <v>1</v>
      </c>
      <c r="BC14" s="2">
        <v>1</v>
      </c>
      <c r="BD14" s="3"/>
      <c r="BE14" s="2">
        <v>339</v>
      </c>
      <c r="BF14" s="3"/>
      <c r="BG14" s="2">
        <v>338</v>
      </c>
      <c r="BH14" s="2">
        <v>12</v>
      </c>
      <c r="BI14" s="2">
        <v>190</v>
      </c>
      <c r="BJ14" s="2">
        <v>12</v>
      </c>
      <c r="BK14" s="2">
        <v>3</v>
      </c>
      <c r="BL14" s="2">
        <v>187</v>
      </c>
      <c r="BM14" s="2">
        <v>124</v>
      </c>
      <c r="BN14" s="2">
        <v>23</v>
      </c>
      <c r="BO14" s="2">
        <v>28</v>
      </c>
      <c r="BP14" s="2">
        <v>6</v>
      </c>
      <c r="BQ14" s="2">
        <v>6</v>
      </c>
      <c r="BR14" s="2">
        <v>7</v>
      </c>
      <c r="BS14" s="2">
        <v>5</v>
      </c>
      <c r="BT14" s="2">
        <v>1</v>
      </c>
      <c r="BU14" s="2">
        <v>1</v>
      </c>
      <c r="BV14" s="2">
        <v>0</v>
      </c>
      <c r="BW14" s="2">
        <v>0</v>
      </c>
      <c r="BX14" s="3">
        <v>56.21</v>
      </c>
      <c r="BY14" s="3"/>
      <c r="BZ14" s="3">
        <v>1.58</v>
      </c>
      <c r="CA14" s="3">
        <v>98.42</v>
      </c>
      <c r="CB14" s="3">
        <v>66.31</v>
      </c>
      <c r="CC14" s="3">
        <v>12.3</v>
      </c>
      <c r="CD14" s="3">
        <v>14.97</v>
      </c>
      <c r="CE14" s="3">
        <v>3.21</v>
      </c>
      <c r="CF14" s="3">
        <v>3.21</v>
      </c>
      <c r="CG14" s="141">
        <v>44220</v>
      </c>
      <c r="CH14" s="2" t="s">
        <v>147</v>
      </c>
      <c r="CI14" s="142" t="s">
        <v>148</v>
      </c>
      <c r="CJ14" s="143"/>
    </row>
    <row r="15" spans="1:88" x14ac:dyDescent="0.2">
      <c r="A15" s="140" t="s">
        <v>77</v>
      </c>
      <c r="B15" s="140" t="s">
        <v>78</v>
      </c>
      <c r="C15" s="2">
        <v>126</v>
      </c>
      <c r="D15" s="2">
        <v>2</v>
      </c>
      <c r="E15" s="2">
        <v>55</v>
      </c>
      <c r="F15" s="2">
        <v>2</v>
      </c>
      <c r="G15" s="2">
        <v>0</v>
      </c>
      <c r="H15" s="2">
        <v>55</v>
      </c>
      <c r="I15" s="2">
        <v>45</v>
      </c>
      <c r="J15" s="2">
        <v>8</v>
      </c>
      <c r="K15" s="2">
        <v>2</v>
      </c>
      <c r="L15" s="2">
        <v>0</v>
      </c>
      <c r="M15" s="2">
        <v>0</v>
      </c>
      <c r="N15" s="2">
        <v>7</v>
      </c>
      <c r="O15" s="2">
        <v>6</v>
      </c>
      <c r="P15" s="2">
        <v>1</v>
      </c>
      <c r="Q15" s="2">
        <v>0</v>
      </c>
      <c r="R15" s="2">
        <v>0</v>
      </c>
      <c r="S15" s="136">
        <v>0</v>
      </c>
      <c r="T15" s="2" t="s">
        <v>37</v>
      </c>
      <c r="U15" s="2"/>
      <c r="V15" s="2"/>
      <c r="W15" s="2"/>
      <c r="X15" s="2"/>
      <c r="Y15" s="2"/>
      <c r="Z15" s="2">
        <v>6</v>
      </c>
      <c r="AA15" s="2">
        <v>1</v>
      </c>
      <c r="AB15" s="2">
        <v>0</v>
      </c>
      <c r="AC15" s="2">
        <v>0</v>
      </c>
      <c r="AD15" s="2">
        <v>0</v>
      </c>
      <c r="AE15" s="137">
        <v>43.65</v>
      </c>
      <c r="AF15" s="3">
        <v>100</v>
      </c>
      <c r="AG15" s="3">
        <v>0</v>
      </c>
      <c r="AH15" s="3">
        <v>100</v>
      </c>
      <c r="AI15" s="3">
        <v>81.819999999999993</v>
      </c>
      <c r="AJ15" s="3">
        <v>14.55</v>
      </c>
      <c r="AK15" s="3">
        <v>3.64</v>
      </c>
      <c r="AL15" s="3">
        <v>0</v>
      </c>
      <c r="AM15" s="3">
        <v>0</v>
      </c>
      <c r="AN15" s="3">
        <v>-2.75</v>
      </c>
      <c r="AO15" s="3">
        <v>100</v>
      </c>
      <c r="AP15" s="3">
        <v>-5.17</v>
      </c>
      <c r="AQ15" s="3">
        <v>5.17</v>
      </c>
      <c r="AR15" s="3">
        <v>9.09</v>
      </c>
      <c r="AS15" s="3">
        <v>0</v>
      </c>
      <c r="AT15" s="3">
        <v>-3.64</v>
      </c>
      <c r="AU15" s="3">
        <v>0</v>
      </c>
      <c r="AV15" s="3">
        <v>-5.45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1</v>
      </c>
      <c r="BC15" s="2">
        <v>1</v>
      </c>
      <c r="BD15" s="3"/>
      <c r="BE15" s="2">
        <v>126</v>
      </c>
      <c r="BF15" s="3"/>
      <c r="BG15" s="2">
        <v>125</v>
      </c>
      <c r="BH15" s="2">
        <v>0</v>
      </c>
      <c r="BI15" s="2">
        <v>58</v>
      </c>
      <c r="BJ15" s="2">
        <v>0</v>
      </c>
      <c r="BK15" s="2">
        <v>3</v>
      </c>
      <c r="BL15" s="2">
        <v>55</v>
      </c>
      <c r="BM15" s="2">
        <v>40</v>
      </c>
      <c r="BN15" s="2">
        <v>8</v>
      </c>
      <c r="BO15" s="2">
        <v>4</v>
      </c>
      <c r="BP15" s="2">
        <v>0</v>
      </c>
      <c r="BQ15" s="2">
        <v>3</v>
      </c>
      <c r="BR15" s="2">
        <v>7</v>
      </c>
      <c r="BS15" s="2">
        <v>6</v>
      </c>
      <c r="BT15" s="2">
        <v>1</v>
      </c>
      <c r="BU15" s="2">
        <v>0</v>
      </c>
      <c r="BV15" s="2">
        <v>0</v>
      </c>
      <c r="BW15" s="2">
        <v>0</v>
      </c>
      <c r="BX15" s="3">
        <v>46.4</v>
      </c>
      <c r="BY15" s="3"/>
      <c r="BZ15" s="3">
        <v>5.17</v>
      </c>
      <c r="CA15" s="3">
        <v>94.83</v>
      </c>
      <c r="CB15" s="3">
        <v>72.73</v>
      </c>
      <c r="CC15" s="3">
        <v>14.55</v>
      </c>
      <c r="CD15" s="3">
        <v>7.27</v>
      </c>
      <c r="CE15" s="3">
        <v>0</v>
      </c>
      <c r="CF15" s="3">
        <v>5.45</v>
      </c>
      <c r="CG15" s="141">
        <v>44220</v>
      </c>
      <c r="CH15" s="2" t="s">
        <v>147</v>
      </c>
      <c r="CI15" s="142" t="s">
        <v>148</v>
      </c>
      <c r="CJ15" s="143"/>
    </row>
    <row r="16" spans="1:88" x14ac:dyDescent="0.2">
      <c r="A16" s="140" t="s">
        <v>79</v>
      </c>
      <c r="B16" s="140" t="s">
        <v>80</v>
      </c>
      <c r="C16" s="2">
        <v>408</v>
      </c>
      <c r="D16" s="2">
        <v>30</v>
      </c>
      <c r="E16" s="2">
        <v>182</v>
      </c>
      <c r="F16" s="2">
        <v>30</v>
      </c>
      <c r="G16" s="2">
        <v>2</v>
      </c>
      <c r="H16" s="2">
        <v>180</v>
      </c>
      <c r="I16" s="2">
        <v>117</v>
      </c>
      <c r="J16" s="2">
        <v>34</v>
      </c>
      <c r="K16" s="2">
        <v>14</v>
      </c>
      <c r="L16" s="2">
        <v>5</v>
      </c>
      <c r="M16" s="2">
        <v>10</v>
      </c>
      <c r="N16" s="2">
        <v>9</v>
      </c>
      <c r="O16" s="2">
        <v>7</v>
      </c>
      <c r="P16" s="2">
        <v>2</v>
      </c>
      <c r="Q16" s="2">
        <v>0</v>
      </c>
      <c r="R16" s="2">
        <v>0</v>
      </c>
      <c r="S16" s="136">
        <v>0</v>
      </c>
      <c r="T16" s="2" t="s">
        <v>37</v>
      </c>
      <c r="U16" s="2"/>
      <c r="V16" s="2"/>
      <c r="W16" s="2"/>
      <c r="X16" s="2"/>
      <c r="Y16" s="2"/>
      <c r="Z16" s="2">
        <v>7</v>
      </c>
      <c r="AA16" s="2">
        <v>2</v>
      </c>
      <c r="AB16" s="2">
        <v>0</v>
      </c>
      <c r="AC16" s="2">
        <v>0</v>
      </c>
      <c r="AD16" s="2">
        <v>0</v>
      </c>
      <c r="AE16" s="137">
        <v>44.61</v>
      </c>
      <c r="AF16" s="3">
        <v>100</v>
      </c>
      <c r="AG16" s="3">
        <v>1.1000000000000001</v>
      </c>
      <c r="AH16" s="3">
        <v>98.9</v>
      </c>
      <c r="AI16" s="3">
        <v>65</v>
      </c>
      <c r="AJ16" s="3">
        <v>18.89</v>
      </c>
      <c r="AK16" s="3">
        <v>7.78</v>
      </c>
      <c r="AL16" s="3">
        <v>2.78</v>
      </c>
      <c r="AM16" s="3">
        <v>5.56</v>
      </c>
      <c r="AN16" s="3">
        <v>-4.2699999999999996</v>
      </c>
      <c r="AO16" s="3">
        <v>100</v>
      </c>
      <c r="AP16" s="3">
        <v>-0.43</v>
      </c>
      <c r="AQ16" s="3">
        <v>0.43</v>
      </c>
      <c r="AR16" s="3">
        <v>1.27</v>
      </c>
      <c r="AS16" s="3">
        <v>8.01</v>
      </c>
      <c r="AT16" s="3">
        <v>-7.77</v>
      </c>
      <c r="AU16" s="3">
        <v>-0.85</v>
      </c>
      <c r="AV16" s="3">
        <v>-0.66</v>
      </c>
      <c r="AW16" s="2">
        <v>0</v>
      </c>
      <c r="AX16" s="2">
        <v>1</v>
      </c>
      <c r="AY16" s="2">
        <v>-1</v>
      </c>
      <c r="AZ16" s="2">
        <v>0</v>
      </c>
      <c r="BA16" s="2">
        <v>0</v>
      </c>
      <c r="BB16" s="2">
        <v>1</v>
      </c>
      <c r="BC16" s="2">
        <v>1</v>
      </c>
      <c r="BD16" s="3"/>
      <c r="BE16" s="2">
        <v>408</v>
      </c>
      <c r="BF16" s="3"/>
      <c r="BG16" s="2">
        <v>401</v>
      </c>
      <c r="BH16" s="2">
        <v>15</v>
      </c>
      <c r="BI16" s="2">
        <v>196</v>
      </c>
      <c r="BJ16" s="2">
        <v>15</v>
      </c>
      <c r="BK16" s="2">
        <v>3</v>
      </c>
      <c r="BL16" s="2">
        <v>193</v>
      </c>
      <c r="BM16" s="2">
        <v>123</v>
      </c>
      <c r="BN16" s="2">
        <v>21</v>
      </c>
      <c r="BO16" s="2">
        <v>30</v>
      </c>
      <c r="BP16" s="2">
        <v>7</v>
      </c>
      <c r="BQ16" s="2">
        <v>12</v>
      </c>
      <c r="BR16" s="2">
        <v>9</v>
      </c>
      <c r="BS16" s="2">
        <v>7</v>
      </c>
      <c r="BT16" s="2">
        <v>1</v>
      </c>
      <c r="BU16" s="2">
        <v>1</v>
      </c>
      <c r="BV16" s="2">
        <v>0</v>
      </c>
      <c r="BW16" s="2">
        <v>0</v>
      </c>
      <c r="BX16" s="3">
        <v>48.88</v>
      </c>
      <c r="BY16" s="3"/>
      <c r="BZ16" s="3">
        <v>1.53</v>
      </c>
      <c r="CA16" s="3">
        <v>98.47</v>
      </c>
      <c r="CB16" s="3">
        <v>63.73</v>
      </c>
      <c r="CC16" s="3">
        <v>10.88</v>
      </c>
      <c r="CD16" s="3">
        <v>15.54</v>
      </c>
      <c r="CE16" s="3">
        <v>3.63</v>
      </c>
      <c r="CF16" s="3">
        <v>6.22</v>
      </c>
      <c r="CG16" s="141">
        <v>44220</v>
      </c>
      <c r="CH16" s="2" t="s">
        <v>147</v>
      </c>
      <c r="CI16" s="142" t="s">
        <v>148</v>
      </c>
      <c r="CJ16" s="143"/>
    </row>
    <row r="17" spans="1:88" x14ac:dyDescent="0.2">
      <c r="A17" s="140" t="s">
        <v>81</v>
      </c>
      <c r="B17" s="140" t="s">
        <v>82</v>
      </c>
      <c r="C17" s="2">
        <v>416</v>
      </c>
      <c r="D17" s="2">
        <v>40</v>
      </c>
      <c r="E17" s="2">
        <v>193</v>
      </c>
      <c r="F17" s="2">
        <v>40</v>
      </c>
      <c r="G17" s="2">
        <v>0</v>
      </c>
      <c r="H17" s="2">
        <v>193</v>
      </c>
      <c r="I17" s="2">
        <v>127</v>
      </c>
      <c r="J17" s="2">
        <v>38</v>
      </c>
      <c r="K17" s="2">
        <v>6</v>
      </c>
      <c r="L17" s="2">
        <v>5</v>
      </c>
      <c r="M17" s="2">
        <v>17</v>
      </c>
      <c r="N17" s="2">
        <v>9</v>
      </c>
      <c r="O17" s="2">
        <v>7</v>
      </c>
      <c r="P17" s="2">
        <v>2</v>
      </c>
      <c r="Q17" s="2">
        <v>0</v>
      </c>
      <c r="R17" s="2">
        <v>0</v>
      </c>
      <c r="S17" s="136">
        <v>0</v>
      </c>
      <c r="T17" s="2" t="s">
        <v>37</v>
      </c>
      <c r="U17" s="2"/>
      <c r="V17" s="2"/>
      <c r="W17" s="2"/>
      <c r="X17" s="2"/>
      <c r="Y17" s="2"/>
      <c r="Z17" s="2">
        <v>7</v>
      </c>
      <c r="AA17" s="2">
        <v>2</v>
      </c>
      <c r="AB17" s="2">
        <v>0</v>
      </c>
      <c r="AC17" s="2">
        <v>0</v>
      </c>
      <c r="AD17" s="2">
        <v>0</v>
      </c>
      <c r="AE17" s="137">
        <v>46.39</v>
      </c>
      <c r="AF17" s="3">
        <v>100</v>
      </c>
      <c r="AG17" s="3">
        <v>0</v>
      </c>
      <c r="AH17" s="3">
        <v>100</v>
      </c>
      <c r="AI17" s="3">
        <v>65.8</v>
      </c>
      <c r="AJ17" s="3">
        <v>19.690000000000001</v>
      </c>
      <c r="AK17" s="3">
        <v>3.11</v>
      </c>
      <c r="AL17" s="3">
        <v>2.59</v>
      </c>
      <c r="AM17" s="3">
        <v>8.81</v>
      </c>
      <c r="AN17" s="3">
        <v>-2.72</v>
      </c>
      <c r="AO17" s="3">
        <v>100</v>
      </c>
      <c r="AP17" s="3">
        <v>-0.45</v>
      </c>
      <c r="AQ17" s="3">
        <v>0.45</v>
      </c>
      <c r="AR17" s="3">
        <v>-7.62</v>
      </c>
      <c r="AS17" s="3">
        <v>7.53</v>
      </c>
      <c r="AT17" s="3">
        <v>-0.95</v>
      </c>
      <c r="AU17" s="3">
        <v>-2.81</v>
      </c>
      <c r="AV17" s="3">
        <v>3.85</v>
      </c>
      <c r="AW17" s="2">
        <v>-1</v>
      </c>
      <c r="AX17" s="2">
        <v>1</v>
      </c>
      <c r="AY17" s="2">
        <v>0</v>
      </c>
      <c r="AZ17" s="2">
        <v>0</v>
      </c>
      <c r="BA17" s="2">
        <v>0</v>
      </c>
      <c r="BB17" s="2">
        <v>1</v>
      </c>
      <c r="BC17" s="2">
        <v>1</v>
      </c>
      <c r="BD17" s="3"/>
      <c r="BE17" s="2">
        <v>416</v>
      </c>
      <c r="BF17" s="3"/>
      <c r="BG17" s="2">
        <v>454</v>
      </c>
      <c r="BH17" s="2">
        <v>20</v>
      </c>
      <c r="BI17" s="2">
        <v>223</v>
      </c>
      <c r="BJ17" s="2">
        <v>18</v>
      </c>
      <c r="BK17" s="2">
        <v>1</v>
      </c>
      <c r="BL17" s="2">
        <v>222</v>
      </c>
      <c r="BM17" s="2">
        <v>163</v>
      </c>
      <c r="BN17" s="2">
        <v>27</v>
      </c>
      <c r="BO17" s="2">
        <v>9</v>
      </c>
      <c r="BP17" s="2">
        <v>12</v>
      </c>
      <c r="BQ17" s="2">
        <v>11</v>
      </c>
      <c r="BR17" s="2">
        <v>9</v>
      </c>
      <c r="BS17" s="2">
        <v>8</v>
      </c>
      <c r="BT17" s="2">
        <v>1</v>
      </c>
      <c r="BU17" s="2">
        <v>0</v>
      </c>
      <c r="BV17" s="2">
        <v>0</v>
      </c>
      <c r="BW17" s="2">
        <v>0</v>
      </c>
      <c r="BX17" s="3">
        <v>49.12</v>
      </c>
      <c r="BY17" s="3"/>
      <c r="BZ17" s="3">
        <v>0.45</v>
      </c>
      <c r="CA17" s="3">
        <v>99.55</v>
      </c>
      <c r="CB17" s="3">
        <v>73.42</v>
      </c>
      <c r="CC17" s="3">
        <v>12.16</v>
      </c>
      <c r="CD17" s="3">
        <v>4.05</v>
      </c>
      <c r="CE17" s="3">
        <v>5.41</v>
      </c>
      <c r="CF17" s="3">
        <v>4.95</v>
      </c>
      <c r="CG17" s="141">
        <v>44220</v>
      </c>
      <c r="CH17" s="2" t="s">
        <v>147</v>
      </c>
      <c r="CI17" s="142" t="s">
        <v>148</v>
      </c>
      <c r="CJ17" s="143"/>
    </row>
    <row r="18" spans="1:88" x14ac:dyDescent="0.2">
      <c r="A18" s="140" t="s">
        <v>83</v>
      </c>
      <c r="B18" s="140" t="s">
        <v>84</v>
      </c>
      <c r="C18" s="2">
        <v>550</v>
      </c>
      <c r="D18" s="2">
        <v>61</v>
      </c>
      <c r="E18" s="2">
        <v>206</v>
      </c>
      <c r="F18" s="2">
        <v>60</v>
      </c>
      <c r="G18" s="2">
        <v>4</v>
      </c>
      <c r="H18" s="2">
        <v>202</v>
      </c>
      <c r="I18" s="2">
        <v>139</v>
      </c>
      <c r="J18" s="2">
        <v>26</v>
      </c>
      <c r="K18" s="2">
        <v>8</v>
      </c>
      <c r="L18" s="2">
        <v>6</v>
      </c>
      <c r="M18" s="2">
        <v>23</v>
      </c>
      <c r="N18" s="2">
        <v>9</v>
      </c>
      <c r="O18" s="2">
        <v>7</v>
      </c>
      <c r="P18" s="2">
        <v>1</v>
      </c>
      <c r="Q18" s="2">
        <v>0</v>
      </c>
      <c r="R18" s="2">
        <v>0</v>
      </c>
      <c r="S18" s="136">
        <v>1</v>
      </c>
      <c r="T18" s="2" t="s">
        <v>37</v>
      </c>
      <c r="U18" s="2"/>
      <c r="V18" s="2"/>
      <c r="W18" s="2"/>
      <c r="X18" s="2"/>
      <c r="Y18" s="2"/>
      <c r="Z18" s="2">
        <v>7</v>
      </c>
      <c r="AA18" s="2">
        <v>1</v>
      </c>
      <c r="AB18" s="2">
        <v>0</v>
      </c>
      <c r="AC18" s="2">
        <v>0</v>
      </c>
      <c r="AD18" s="2">
        <v>1</v>
      </c>
      <c r="AE18" s="137">
        <v>37.450000000000003</v>
      </c>
      <c r="AF18" s="3">
        <v>98.36</v>
      </c>
      <c r="AG18" s="3">
        <v>1.94</v>
      </c>
      <c r="AH18" s="3">
        <v>98.06</v>
      </c>
      <c r="AI18" s="3">
        <v>68.81</v>
      </c>
      <c r="AJ18" s="3">
        <v>12.87</v>
      </c>
      <c r="AK18" s="3">
        <v>3.96</v>
      </c>
      <c r="AL18" s="3">
        <v>2.97</v>
      </c>
      <c r="AM18" s="3">
        <v>11.39</v>
      </c>
      <c r="AN18" s="3">
        <v>-4.41</v>
      </c>
      <c r="AO18" s="3">
        <v>98.36</v>
      </c>
      <c r="AP18" s="3">
        <v>1.1200000000000001</v>
      </c>
      <c r="AQ18" s="3">
        <v>-1.1200000000000001</v>
      </c>
      <c r="AR18" s="3">
        <v>0.06</v>
      </c>
      <c r="AS18" s="3">
        <v>1.2</v>
      </c>
      <c r="AT18" s="3">
        <v>-1.46</v>
      </c>
      <c r="AU18" s="3">
        <v>0.05</v>
      </c>
      <c r="AV18" s="3">
        <v>0.14000000000000001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1</v>
      </c>
      <c r="BC18" s="2">
        <v>1</v>
      </c>
      <c r="BD18" s="3"/>
      <c r="BE18" s="2">
        <v>550</v>
      </c>
      <c r="BF18" s="3"/>
      <c r="BG18" s="2">
        <v>578</v>
      </c>
      <c r="BH18" s="2">
        <v>23</v>
      </c>
      <c r="BI18" s="2">
        <v>242</v>
      </c>
      <c r="BJ18" s="2">
        <v>22</v>
      </c>
      <c r="BK18" s="2">
        <v>2</v>
      </c>
      <c r="BL18" s="2">
        <v>240</v>
      </c>
      <c r="BM18" s="2">
        <v>165</v>
      </c>
      <c r="BN18" s="2">
        <v>28</v>
      </c>
      <c r="BO18" s="2">
        <v>13</v>
      </c>
      <c r="BP18" s="2">
        <v>7</v>
      </c>
      <c r="BQ18" s="2">
        <v>27</v>
      </c>
      <c r="BR18" s="2">
        <v>9</v>
      </c>
      <c r="BS18" s="2">
        <v>7</v>
      </c>
      <c r="BT18" s="2">
        <v>1</v>
      </c>
      <c r="BU18" s="2">
        <v>0</v>
      </c>
      <c r="BV18" s="2">
        <v>0</v>
      </c>
      <c r="BW18" s="2">
        <v>1</v>
      </c>
      <c r="BX18" s="3">
        <v>41.87</v>
      </c>
      <c r="BY18" s="3"/>
      <c r="BZ18" s="3">
        <v>0.83</v>
      </c>
      <c r="CA18" s="3">
        <v>99.17</v>
      </c>
      <c r="CB18" s="3">
        <v>68.75</v>
      </c>
      <c r="CC18" s="3">
        <v>11.67</v>
      </c>
      <c r="CD18" s="3">
        <v>5.42</v>
      </c>
      <c r="CE18" s="3">
        <v>2.92</v>
      </c>
      <c r="CF18" s="3">
        <v>11.25</v>
      </c>
      <c r="CG18" s="141">
        <v>44220</v>
      </c>
      <c r="CH18" s="2" t="s">
        <v>147</v>
      </c>
      <c r="CI18" s="142" t="s">
        <v>148</v>
      </c>
      <c r="CJ18" s="143"/>
    </row>
    <row r="19" spans="1:88" x14ac:dyDescent="0.2">
      <c r="A19" s="140" t="s">
        <v>85</v>
      </c>
      <c r="B19" s="140" t="s">
        <v>86</v>
      </c>
      <c r="C19" s="2">
        <v>326</v>
      </c>
      <c r="D19" s="2">
        <v>30</v>
      </c>
      <c r="E19" s="2">
        <v>112</v>
      </c>
      <c r="F19" s="2">
        <v>29</v>
      </c>
      <c r="G19" s="2">
        <v>0</v>
      </c>
      <c r="H19" s="2">
        <v>112</v>
      </c>
      <c r="I19" s="2">
        <v>65</v>
      </c>
      <c r="J19" s="2">
        <v>21</v>
      </c>
      <c r="K19" s="2">
        <v>15</v>
      </c>
      <c r="L19" s="2">
        <v>3</v>
      </c>
      <c r="M19" s="2">
        <v>8</v>
      </c>
      <c r="N19" s="2">
        <v>7</v>
      </c>
      <c r="O19" s="2">
        <v>5</v>
      </c>
      <c r="P19" s="2">
        <v>1</v>
      </c>
      <c r="Q19" s="2">
        <v>1</v>
      </c>
      <c r="R19" s="2">
        <v>0</v>
      </c>
      <c r="S19" s="136">
        <v>0</v>
      </c>
      <c r="T19" s="2" t="s">
        <v>37</v>
      </c>
      <c r="U19" s="2"/>
      <c r="V19" s="2"/>
      <c r="W19" s="2"/>
      <c r="X19" s="2"/>
      <c r="Y19" s="2"/>
      <c r="Z19" s="2">
        <v>5</v>
      </c>
      <c r="AA19" s="2">
        <v>1</v>
      </c>
      <c r="AB19" s="2">
        <v>1</v>
      </c>
      <c r="AC19" s="2">
        <v>0</v>
      </c>
      <c r="AD19" s="2">
        <v>0</v>
      </c>
      <c r="AE19" s="137">
        <v>34.36</v>
      </c>
      <c r="AF19" s="3">
        <v>96.67</v>
      </c>
      <c r="AG19" s="3">
        <v>0</v>
      </c>
      <c r="AH19" s="3">
        <v>100</v>
      </c>
      <c r="AI19" s="3">
        <v>58.04</v>
      </c>
      <c r="AJ19" s="3">
        <v>18.75</v>
      </c>
      <c r="AK19" s="3">
        <v>13.39</v>
      </c>
      <c r="AL19" s="3">
        <v>2.68</v>
      </c>
      <c r="AM19" s="3">
        <v>7.14</v>
      </c>
      <c r="AN19" s="3">
        <v>-20.72</v>
      </c>
      <c r="AO19" s="3">
        <v>96.67</v>
      </c>
      <c r="AP19" s="3">
        <v>-0.53</v>
      </c>
      <c r="AQ19" s="3">
        <v>0.53</v>
      </c>
      <c r="AR19" s="3">
        <v>-10.75</v>
      </c>
      <c r="AS19" s="3">
        <v>10.81</v>
      </c>
      <c r="AT19" s="3">
        <v>0.17</v>
      </c>
      <c r="AU19" s="3">
        <v>-1.55</v>
      </c>
      <c r="AV19" s="3">
        <v>1.32</v>
      </c>
      <c r="AW19" s="2">
        <v>-1</v>
      </c>
      <c r="AX19" s="2">
        <v>1</v>
      </c>
      <c r="AY19" s="2">
        <v>0</v>
      </c>
      <c r="AZ19" s="2">
        <v>0</v>
      </c>
      <c r="BA19" s="2">
        <v>0</v>
      </c>
      <c r="BB19" s="2">
        <v>1</v>
      </c>
      <c r="BC19" s="2">
        <v>1</v>
      </c>
      <c r="BD19" s="3"/>
      <c r="BE19" s="2">
        <v>326</v>
      </c>
      <c r="BF19" s="3"/>
      <c r="BG19" s="2">
        <v>345</v>
      </c>
      <c r="BH19" s="2">
        <v>28</v>
      </c>
      <c r="BI19" s="2">
        <v>190</v>
      </c>
      <c r="BJ19" s="2">
        <v>26</v>
      </c>
      <c r="BK19" s="2">
        <v>1</v>
      </c>
      <c r="BL19" s="2">
        <v>189</v>
      </c>
      <c r="BM19" s="2">
        <v>130</v>
      </c>
      <c r="BN19" s="2">
        <v>15</v>
      </c>
      <c r="BO19" s="2">
        <v>25</v>
      </c>
      <c r="BP19" s="2">
        <v>8</v>
      </c>
      <c r="BQ19" s="2">
        <v>11</v>
      </c>
      <c r="BR19" s="2">
        <v>7</v>
      </c>
      <c r="BS19" s="2">
        <v>6</v>
      </c>
      <c r="BT19" s="2">
        <v>0</v>
      </c>
      <c r="BU19" s="2">
        <v>1</v>
      </c>
      <c r="BV19" s="2">
        <v>0</v>
      </c>
      <c r="BW19" s="2">
        <v>0</v>
      </c>
      <c r="BX19" s="3">
        <v>55.07</v>
      </c>
      <c r="BY19" s="3"/>
      <c r="BZ19" s="3">
        <v>0.53</v>
      </c>
      <c r="CA19" s="3">
        <v>99.47</v>
      </c>
      <c r="CB19" s="3">
        <v>68.78</v>
      </c>
      <c r="CC19" s="3">
        <v>7.94</v>
      </c>
      <c r="CD19" s="3">
        <v>13.23</v>
      </c>
      <c r="CE19" s="3">
        <v>4.2300000000000004</v>
      </c>
      <c r="CF19" s="3">
        <v>5.82</v>
      </c>
      <c r="CG19" s="141">
        <v>44220</v>
      </c>
      <c r="CH19" s="2" t="s">
        <v>147</v>
      </c>
      <c r="CI19" s="142" t="s">
        <v>148</v>
      </c>
      <c r="CJ19" s="143"/>
    </row>
    <row r="20" spans="1:88" x14ac:dyDescent="0.2">
      <c r="A20" s="140" t="s">
        <v>87</v>
      </c>
      <c r="B20" s="140" t="s">
        <v>88</v>
      </c>
      <c r="C20" s="2">
        <v>96</v>
      </c>
      <c r="D20" s="2">
        <v>4</v>
      </c>
      <c r="E20" s="2">
        <v>45</v>
      </c>
      <c r="F20" s="2">
        <v>4</v>
      </c>
      <c r="G20" s="2">
        <v>0</v>
      </c>
      <c r="H20" s="2">
        <v>45</v>
      </c>
      <c r="I20" s="2">
        <v>29</v>
      </c>
      <c r="J20" s="2">
        <v>8</v>
      </c>
      <c r="K20" s="2">
        <v>1</v>
      </c>
      <c r="L20" s="2">
        <v>4</v>
      </c>
      <c r="M20" s="2">
        <v>3</v>
      </c>
      <c r="N20" s="2">
        <v>7</v>
      </c>
      <c r="O20" s="2">
        <v>6</v>
      </c>
      <c r="P20" s="2">
        <v>1</v>
      </c>
      <c r="Q20" s="2">
        <v>0</v>
      </c>
      <c r="R20" s="2">
        <v>0</v>
      </c>
      <c r="S20" s="136">
        <v>0</v>
      </c>
      <c r="T20" s="2" t="s">
        <v>37</v>
      </c>
      <c r="U20" s="2"/>
      <c r="V20" s="2"/>
      <c r="W20" s="2"/>
      <c r="X20" s="2"/>
      <c r="Y20" s="2"/>
      <c r="Z20" s="2">
        <v>6</v>
      </c>
      <c r="AA20" s="2">
        <v>1</v>
      </c>
      <c r="AB20" s="2">
        <v>0</v>
      </c>
      <c r="AC20" s="2">
        <v>0</v>
      </c>
      <c r="AD20" s="2">
        <v>0</v>
      </c>
      <c r="AE20" s="137">
        <v>46.88</v>
      </c>
      <c r="AF20" s="3">
        <v>100</v>
      </c>
      <c r="AG20" s="3">
        <v>0</v>
      </c>
      <c r="AH20" s="3">
        <v>100</v>
      </c>
      <c r="AI20" s="3">
        <v>64.44</v>
      </c>
      <c r="AJ20" s="3">
        <v>17.78</v>
      </c>
      <c r="AK20" s="3">
        <v>2.2200000000000002</v>
      </c>
      <c r="AL20" s="3">
        <v>8.89</v>
      </c>
      <c r="AM20" s="3">
        <v>6.67</v>
      </c>
      <c r="AN20" s="3">
        <v>-20.8</v>
      </c>
      <c r="AO20" s="3">
        <v>100</v>
      </c>
      <c r="AP20" s="3">
        <v>0</v>
      </c>
      <c r="AQ20" s="3">
        <v>0</v>
      </c>
      <c r="AR20" s="3">
        <v>6.24</v>
      </c>
      <c r="AS20" s="3">
        <v>8.82</v>
      </c>
      <c r="AT20" s="3">
        <v>-6.73</v>
      </c>
      <c r="AU20" s="3">
        <v>-12.01</v>
      </c>
      <c r="AV20" s="3">
        <v>3.68</v>
      </c>
      <c r="AW20" s="2">
        <v>1</v>
      </c>
      <c r="AX20" s="2">
        <v>1</v>
      </c>
      <c r="AY20" s="2">
        <v>0</v>
      </c>
      <c r="AZ20" s="2">
        <v>-2</v>
      </c>
      <c r="BA20" s="2">
        <v>0</v>
      </c>
      <c r="BB20" s="2">
        <v>1</v>
      </c>
      <c r="BC20" s="2">
        <v>1</v>
      </c>
      <c r="BD20" s="3"/>
      <c r="BE20" s="2">
        <v>96</v>
      </c>
      <c r="BF20" s="3"/>
      <c r="BG20" s="2">
        <v>99</v>
      </c>
      <c r="BH20" s="2">
        <v>1</v>
      </c>
      <c r="BI20" s="2">
        <v>67</v>
      </c>
      <c r="BJ20" s="2">
        <v>1</v>
      </c>
      <c r="BK20" s="2">
        <v>0</v>
      </c>
      <c r="BL20" s="2">
        <v>67</v>
      </c>
      <c r="BM20" s="2">
        <v>39</v>
      </c>
      <c r="BN20" s="2">
        <v>6</v>
      </c>
      <c r="BO20" s="2">
        <v>6</v>
      </c>
      <c r="BP20" s="2">
        <v>14</v>
      </c>
      <c r="BQ20" s="2">
        <v>2</v>
      </c>
      <c r="BR20" s="2">
        <v>7</v>
      </c>
      <c r="BS20" s="2">
        <v>5</v>
      </c>
      <c r="BT20" s="2">
        <v>0</v>
      </c>
      <c r="BU20" s="2">
        <v>0</v>
      </c>
      <c r="BV20" s="2">
        <v>2</v>
      </c>
      <c r="BW20" s="2">
        <v>0</v>
      </c>
      <c r="BX20" s="3">
        <v>67.680000000000007</v>
      </c>
      <c r="BY20" s="3"/>
      <c r="BZ20" s="3">
        <v>0</v>
      </c>
      <c r="CA20" s="3">
        <v>100</v>
      </c>
      <c r="CB20" s="3">
        <v>58.21</v>
      </c>
      <c r="CC20" s="3">
        <v>8.9600000000000009</v>
      </c>
      <c r="CD20" s="3">
        <v>8.9600000000000009</v>
      </c>
      <c r="CE20" s="3">
        <v>20.9</v>
      </c>
      <c r="CF20" s="3">
        <v>2.99</v>
      </c>
      <c r="CG20" s="141">
        <v>44220</v>
      </c>
      <c r="CH20" s="2" t="s">
        <v>147</v>
      </c>
      <c r="CI20" s="142" t="s">
        <v>148</v>
      </c>
      <c r="CJ20" s="143"/>
    </row>
    <row r="21" spans="1:88" x14ac:dyDescent="0.2">
      <c r="A21" s="140" t="s">
        <v>89</v>
      </c>
      <c r="B21" s="140" t="s">
        <v>90</v>
      </c>
      <c r="C21" s="2">
        <v>254</v>
      </c>
      <c r="D21" s="2">
        <v>19</v>
      </c>
      <c r="E21" s="2">
        <v>108</v>
      </c>
      <c r="F21" s="2">
        <v>18</v>
      </c>
      <c r="G21" s="2">
        <v>3</v>
      </c>
      <c r="H21" s="2">
        <v>105</v>
      </c>
      <c r="I21" s="2">
        <v>84</v>
      </c>
      <c r="J21" s="2">
        <v>9</v>
      </c>
      <c r="K21" s="2">
        <v>5</v>
      </c>
      <c r="L21" s="2">
        <v>0</v>
      </c>
      <c r="M21" s="2">
        <v>7</v>
      </c>
      <c r="N21" s="2">
        <v>7</v>
      </c>
      <c r="O21" s="2">
        <v>7</v>
      </c>
      <c r="P21" s="2">
        <v>0</v>
      </c>
      <c r="Q21" s="2">
        <v>0</v>
      </c>
      <c r="R21" s="2">
        <v>0</v>
      </c>
      <c r="S21" s="136">
        <v>0</v>
      </c>
      <c r="T21" s="2" t="s">
        <v>37</v>
      </c>
      <c r="U21" s="2"/>
      <c r="V21" s="2"/>
      <c r="W21" s="2"/>
      <c r="X21" s="2"/>
      <c r="Y21" s="2"/>
      <c r="Z21" s="2">
        <v>7</v>
      </c>
      <c r="AA21" s="2">
        <v>0</v>
      </c>
      <c r="AB21" s="2">
        <v>0</v>
      </c>
      <c r="AC21" s="2">
        <v>0</v>
      </c>
      <c r="AD21">
        <v>0</v>
      </c>
      <c r="AE21" s="137">
        <v>42.52</v>
      </c>
      <c r="AF21" s="3">
        <v>94.74</v>
      </c>
      <c r="AG21" s="3">
        <v>2.78</v>
      </c>
      <c r="AH21" s="3">
        <v>97.22</v>
      </c>
      <c r="AI21" s="3">
        <v>80</v>
      </c>
      <c r="AJ21" s="3">
        <v>8.57</v>
      </c>
      <c r="AK21" s="3">
        <v>4.76</v>
      </c>
      <c r="AL21" s="3">
        <v>0</v>
      </c>
      <c r="AM21" s="3">
        <v>6.67</v>
      </c>
      <c r="AN21" s="3">
        <v>-4.99</v>
      </c>
      <c r="AO21" s="3">
        <v>94.74</v>
      </c>
      <c r="AP21" s="3">
        <v>1.1599999999999999</v>
      </c>
      <c r="AQ21" s="3">
        <v>-1.1599999999999999</v>
      </c>
      <c r="AR21" s="3">
        <v>7.87</v>
      </c>
      <c r="AS21" s="3">
        <v>-7</v>
      </c>
      <c r="AT21" s="3">
        <v>0.66</v>
      </c>
      <c r="AU21" s="3">
        <v>-4.92</v>
      </c>
      <c r="AV21" s="3">
        <v>3.39</v>
      </c>
      <c r="AW21" s="2">
        <v>1</v>
      </c>
      <c r="AX21" s="2">
        <v>-1</v>
      </c>
      <c r="AY21" s="2">
        <v>0</v>
      </c>
      <c r="AZ21" s="2">
        <v>0</v>
      </c>
      <c r="BA21" s="2">
        <v>0</v>
      </c>
      <c r="BB21" s="2">
        <v>1</v>
      </c>
      <c r="BC21" s="2">
        <v>1</v>
      </c>
      <c r="BD21" s="3"/>
      <c r="BE21" s="2">
        <v>254</v>
      </c>
      <c r="BF21" s="3"/>
      <c r="BG21" s="2">
        <v>261</v>
      </c>
      <c r="BH21" s="2">
        <v>11</v>
      </c>
      <c r="BI21" s="2">
        <v>124</v>
      </c>
      <c r="BJ21" s="2">
        <v>10</v>
      </c>
      <c r="BK21" s="2">
        <v>2</v>
      </c>
      <c r="BL21" s="2">
        <v>122</v>
      </c>
      <c r="BM21" s="2">
        <v>88</v>
      </c>
      <c r="BN21" s="2">
        <v>19</v>
      </c>
      <c r="BO21" s="2">
        <v>5</v>
      </c>
      <c r="BP21" s="2">
        <v>6</v>
      </c>
      <c r="BQ21" s="2">
        <v>4</v>
      </c>
      <c r="BR21" s="2">
        <v>7</v>
      </c>
      <c r="BS21" s="2">
        <v>6</v>
      </c>
      <c r="BT21" s="2">
        <v>1</v>
      </c>
      <c r="BU21" s="2">
        <v>0</v>
      </c>
      <c r="BV21" s="2">
        <v>0</v>
      </c>
      <c r="BW21" s="2">
        <v>0</v>
      </c>
      <c r="BX21" s="3">
        <v>47.51</v>
      </c>
      <c r="BY21" s="3"/>
      <c r="BZ21" s="3">
        <v>1.61</v>
      </c>
      <c r="CA21" s="3">
        <v>98.39</v>
      </c>
      <c r="CB21" s="3">
        <v>72.13</v>
      </c>
      <c r="CC21" s="3">
        <v>15.57</v>
      </c>
      <c r="CD21" s="3">
        <v>4.0999999999999996</v>
      </c>
      <c r="CE21" s="3">
        <v>4.92</v>
      </c>
      <c r="CF21" s="3">
        <v>3.28</v>
      </c>
      <c r="CG21" s="141">
        <v>44220</v>
      </c>
      <c r="CH21" s="2" t="s">
        <v>147</v>
      </c>
      <c r="CI21" s="142" t="s">
        <v>148</v>
      </c>
      <c r="CJ21" s="143"/>
    </row>
    <row r="22" spans="1:88" x14ac:dyDescent="0.2">
      <c r="A22" s="140" t="s">
        <v>91</v>
      </c>
      <c r="B22" s="140" t="s">
        <v>92</v>
      </c>
      <c r="C22" s="2">
        <v>509</v>
      </c>
      <c r="D22" s="2">
        <v>31</v>
      </c>
      <c r="E22" s="2">
        <v>161</v>
      </c>
      <c r="F22" s="2">
        <v>28</v>
      </c>
      <c r="G22" s="2">
        <v>2</v>
      </c>
      <c r="H22" s="2">
        <v>159</v>
      </c>
      <c r="I22" s="2">
        <v>91</v>
      </c>
      <c r="J22" s="2">
        <v>29</v>
      </c>
      <c r="K22" s="2">
        <v>12</v>
      </c>
      <c r="L22" s="2">
        <v>9</v>
      </c>
      <c r="M22" s="2">
        <v>18</v>
      </c>
      <c r="N22" s="2">
        <v>9</v>
      </c>
      <c r="O22" s="2">
        <v>6</v>
      </c>
      <c r="P22" s="2">
        <v>2</v>
      </c>
      <c r="Q22" s="2">
        <v>0</v>
      </c>
      <c r="R22" s="2">
        <v>0</v>
      </c>
      <c r="S22" s="136">
        <v>1</v>
      </c>
      <c r="T22" s="2" t="s">
        <v>37</v>
      </c>
      <c r="U22" s="2"/>
      <c r="V22" s="2"/>
      <c r="W22" s="2"/>
      <c r="X22" s="2"/>
      <c r="Y22" s="2"/>
      <c r="Z22" s="2">
        <v>6</v>
      </c>
      <c r="AA22" s="2">
        <v>2</v>
      </c>
      <c r="AB22" s="2">
        <v>0</v>
      </c>
      <c r="AC22" s="2">
        <v>0</v>
      </c>
      <c r="AD22">
        <v>1</v>
      </c>
      <c r="AE22" s="137">
        <v>31.63</v>
      </c>
      <c r="AF22" s="3">
        <v>90.32</v>
      </c>
      <c r="AG22" s="3">
        <v>1.24</v>
      </c>
      <c r="AH22" s="3">
        <v>98.76</v>
      </c>
      <c r="AI22" s="3">
        <v>57.23</v>
      </c>
      <c r="AJ22" s="3">
        <v>18.239999999999998</v>
      </c>
      <c r="AK22" s="3">
        <v>7.55</v>
      </c>
      <c r="AL22" s="3">
        <v>5.66</v>
      </c>
      <c r="AM22" s="3">
        <v>11.32</v>
      </c>
      <c r="AN22" s="3">
        <v>2.5</v>
      </c>
      <c r="AO22" s="3">
        <v>90.32</v>
      </c>
      <c r="AP22" s="3">
        <v>1.24</v>
      </c>
      <c r="AQ22" s="3">
        <v>-1.24</v>
      </c>
      <c r="AR22" s="3">
        <v>-4.17</v>
      </c>
      <c r="AS22" s="3">
        <v>3.62</v>
      </c>
      <c r="AT22" s="3">
        <v>0.53</v>
      </c>
      <c r="AU22" s="3">
        <v>-0.19</v>
      </c>
      <c r="AV22" s="3">
        <v>0.21</v>
      </c>
      <c r="AW22" s="2">
        <v>-1</v>
      </c>
      <c r="AX22" s="2">
        <v>1</v>
      </c>
      <c r="AY22" s="2">
        <v>0</v>
      </c>
      <c r="AZ22" s="2">
        <v>0</v>
      </c>
      <c r="BA22" s="2">
        <v>0</v>
      </c>
      <c r="BB22" s="2">
        <v>1</v>
      </c>
      <c r="BC22" s="2">
        <v>1</v>
      </c>
      <c r="BD22" s="3"/>
      <c r="BE22" s="2">
        <v>509</v>
      </c>
      <c r="BF22" s="3"/>
      <c r="BG22" s="2">
        <v>587</v>
      </c>
      <c r="BH22" s="2">
        <v>6</v>
      </c>
      <c r="BI22" s="2">
        <v>171</v>
      </c>
      <c r="BJ22" s="2">
        <v>5</v>
      </c>
      <c r="BK22" s="2">
        <v>0</v>
      </c>
      <c r="BL22" s="2">
        <v>171</v>
      </c>
      <c r="BM22" s="2">
        <v>105</v>
      </c>
      <c r="BN22" s="2">
        <v>25</v>
      </c>
      <c r="BO22" s="2">
        <v>12</v>
      </c>
      <c r="BP22" s="2">
        <v>10</v>
      </c>
      <c r="BQ22" s="2">
        <v>19</v>
      </c>
      <c r="BR22" s="2">
        <v>9</v>
      </c>
      <c r="BS22" s="2">
        <v>7</v>
      </c>
      <c r="BT22" s="2">
        <v>1</v>
      </c>
      <c r="BU22" s="2">
        <v>0</v>
      </c>
      <c r="BV22" s="2">
        <v>0</v>
      </c>
      <c r="BW22" s="2">
        <v>1</v>
      </c>
      <c r="BX22" s="3">
        <v>29.13</v>
      </c>
      <c r="BY22" s="3"/>
      <c r="BZ22" s="3">
        <v>0</v>
      </c>
      <c r="CA22" s="3">
        <v>100</v>
      </c>
      <c r="CB22" s="3">
        <v>61.4</v>
      </c>
      <c r="CC22" s="3">
        <v>14.62</v>
      </c>
      <c r="CD22" s="3">
        <v>7.02</v>
      </c>
      <c r="CE22" s="3">
        <v>5.85</v>
      </c>
      <c r="CF22" s="3">
        <v>11.11</v>
      </c>
      <c r="CG22" s="141">
        <v>44220</v>
      </c>
      <c r="CH22" s="2" t="s">
        <v>147</v>
      </c>
      <c r="CI22" s="142" t="s">
        <v>148</v>
      </c>
      <c r="CJ22" s="143"/>
    </row>
    <row r="23" spans="1:88" x14ac:dyDescent="0.2">
      <c r="A23" s="140" t="s">
        <v>93</v>
      </c>
      <c r="B23" s="140" t="s">
        <v>94</v>
      </c>
      <c r="C23" s="2">
        <v>472</v>
      </c>
      <c r="D23" s="2">
        <v>35</v>
      </c>
      <c r="E23" s="2">
        <v>161</v>
      </c>
      <c r="F23" s="2">
        <v>35</v>
      </c>
      <c r="G23" s="2">
        <v>0</v>
      </c>
      <c r="H23" s="2">
        <v>161</v>
      </c>
      <c r="I23" s="2">
        <v>118</v>
      </c>
      <c r="J23" s="2">
        <v>24</v>
      </c>
      <c r="K23" s="2">
        <v>5</v>
      </c>
      <c r="L23" s="2">
        <v>3</v>
      </c>
      <c r="M23" s="2">
        <v>11</v>
      </c>
      <c r="N23" s="2">
        <v>9</v>
      </c>
      <c r="O23" s="2">
        <v>8</v>
      </c>
      <c r="P23" s="2">
        <v>1</v>
      </c>
      <c r="Q23" s="2">
        <v>0</v>
      </c>
      <c r="R23" s="2">
        <v>0</v>
      </c>
      <c r="S23" s="136">
        <v>0</v>
      </c>
      <c r="T23" s="2" t="s">
        <v>37</v>
      </c>
      <c r="U23" s="2"/>
      <c r="V23" s="2"/>
      <c r="W23" s="2"/>
      <c r="X23" s="2"/>
      <c r="Y23" s="2"/>
      <c r="Z23" s="2">
        <v>8</v>
      </c>
      <c r="AA23" s="2">
        <v>1</v>
      </c>
      <c r="AB23" s="2">
        <v>0</v>
      </c>
      <c r="AC23" s="2">
        <v>0</v>
      </c>
      <c r="AD23">
        <v>0</v>
      </c>
      <c r="AE23" s="137">
        <v>34.11</v>
      </c>
      <c r="AF23" s="3">
        <v>100</v>
      </c>
      <c r="AG23" s="3">
        <v>0</v>
      </c>
      <c r="AH23" s="3">
        <v>100</v>
      </c>
      <c r="AI23" s="3">
        <v>73.290000000000006</v>
      </c>
      <c r="AJ23" s="3">
        <v>14.91</v>
      </c>
      <c r="AK23" s="3">
        <v>3.11</v>
      </c>
      <c r="AL23" s="3">
        <v>1.86</v>
      </c>
      <c r="AM23" s="3">
        <v>6.83</v>
      </c>
      <c r="AN23" s="3">
        <v>-14.89</v>
      </c>
      <c r="AO23" s="3">
        <v>100</v>
      </c>
      <c r="AP23" s="3">
        <v>-2.44</v>
      </c>
      <c r="AQ23" s="3">
        <v>2.44</v>
      </c>
      <c r="AR23" s="3">
        <v>6.21</v>
      </c>
      <c r="AS23" s="3">
        <v>-2.1800000000000002</v>
      </c>
      <c r="AT23" s="3">
        <v>-4.3899999999999997</v>
      </c>
      <c r="AU23" s="3">
        <v>-1.89</v>
      </c>
      <c r="AV23" s="3">
        <v>2.25</v>
      </c>
      <c r="AW23" s="2">
        <v>1</v>
      </c>
      <c r="AX23" s="2">
        <v>-1</v>
      </c>
      <c r="AY23" s="2">
        <v>0</v>
      </c>
      <c r="AZ23" s="2">
        <v>0</v>
      </c>
      <c r="BA23" s="2">
        <v>0</v>
      </c>
      <c r="BB23" s="2">
        <v>1</v>
      </c>
      <c r="BC23" s="2">
        <v>1</v>
      </c>
      <c r="BD23" s="3"/>
      <c r="BE23" s="2">
        <v>472</v>
      </c>
      <c r="BF23" s="3"/>
      <c r="BG23" s="2">
        <v>502</v>
      </c>
      <c r="BH23" s="2">
        <v>9</v>
      </c>
      <c r="BI23" s="2">
        <v>246</v>
      </c>
      <c r="BJ23" s="2">
        <v>8</v>
      </c>
      <c r="BK23" s="2">
        <v>6</v>
      </c>
      <c r="BL23" s="2">
        <v>240</v>
      </c>
      <c r="BM23" s="2">
        <v>161</v>
      </c>
      <c r="BN23" s="2">
        <v>41</v>
      </c>
      <c r="BO23" s="2">
        <v>18</v>
      </c>
      <c r="BP23" s="2">
        <v>9</v>
      </c>
      <c r="BQ23" s="2">
        <v>11</v>
      </c>
      <c r="BR23" s="2">
        <v>9</v>
      </c>
      <c r="BS23" s="2">
        <v>7</v>
      </c>
      <c r="BT23" s="2">
        <v>2</v>
      </c>
      <c r="BU23" s="2">
        <v>0</v>
      </c>
      <c r="BV23" s="2">
        <v>0</v>
      </c>
      <c r="BW23" s="2">
        <v>0</v>
      </c>
      <c r="BX23" s="3">
        <v>49</v>
      </c>
      <c r="BY23" s="3"/>
      <c r="BZ23" s="3">
        <v>2.44</v>
      </c>
      <c r="CA23" s="3">
        <v>97.56</v>
      </c>
      <c r="CB23" s="3">
        <v>67.08</v>
      </c>
      <c r="CC23" s="3">
        <v>17.079999999999998</v>
      </c>
      <c r="CD23" s="3">
        <v>7.5</v>
      </c>
      <c r="CE23" s="3">
        <v>3.75</v>
      </c>
      <c r="CF23" s="3">
        <v>4.58</v>
      </c>
      <c r="CG23" s="141">
        <v>44220</v>
      </c>
      <c r="CH23" s="2" t="s">
        <v>147</v>
      </c>
      <c r="CI23" s="142" t="s">
        <v>148</v>
      </c>
      <c r="CJ23" s="143"/>
    </row>
    <row r="24" spans="1:88" x14ac:dyDescent="0.2">
      <c r="A24" s="140" t="s">
        <v>95</v>
      </c>
      <c r="B24" s="140" t="s">
        <v>96</v>
      </c>
      <c r="C24" s="2">
        <v>333</v>
      </c>
      <c r="D24" s="2">
        <v>33</v>
      </c>
      <c r="E24" s="2">
        <v>148</v>
      </c>
      <c r="F24" s="2">
        <v>33</v>
      </c>
      <c r="G24" s="2">
        <v>1</v>
      </c>
      <c r="H24" s="2">
        <v>147</v>
      </c>
      <c r="I24" s="2">
        <v>106</v>
      </c>
      <c r="J24" s="2">
        <v>17</v>
      </c>
      <c r="K24" s="2">
        <v>9</v>
      </c>
      <c r="L24" s="2">
        <v>5</v>
      </c>
      <c r="M24" s="2">
        <v>10</v>
      </c>
      <c r="N24" s="2">
        <v>7</v>
      </c>
      <c r="O24" s="2">
        <v>6</v>
      </c>
      <c r="P24" s="2">
        <v>1</v>
      </c>
      <c r="Q24" s="2">
        <v>0</v>
      </c>
      <c r="R24" s="2">
        <v>0</v>
      </c>
      <c r="S24" s="136">
        <v>0</v>
      </c>
      <c r="T24" s="2" t="s">
        <v>37</v>
      </c>
      <c r="U24" s="2"/>
      <c r="V24" s="2"/>
      <c r="W24" s="2"/>
      <c r="X24" s="2"/>
      <c r="Y24" s="2"/>
      <c r="Z24" s="2">
        <v>6</v>
      </c>
      <c r="AA24" s="2">
        <v>1</v>
      </c>
      <c r="AB24" s="2">
        <v>0</v>
      </c>
      <c r="AC24" s="2">
        <v>0</v>
      </c>
      <c r="AD24">
        <v>0</v>
      </c>
      <c r="AE24" s="137">
        <v>44.44</v>
      </c>
      <c r="AF24" s="3">
        <v>100</v>
      </c>
      <c r="AG24" s="3">
        <v>0.68</v>
      </c>
      <c r="AH24" s="3">
        <v>99.32</v>
      </c>
      <c r="AI24" s="3">
        <v>72.11</v>
      </c>
      <c r="AJ24" s="3">
        <v>11.56</v>
      </c>
      <c r="AK24" s="3">
        <v>6.12</v>
      </c>
      <c r="AL24" s="3">
        <v>3.4</v>
      </c>
      <c r="AM24" s="3">
        <v>6.8</v>
      </c>
      <c r="AN24" s="3">
        <v>-3.05</v>
      </c>
      <c r="AO24" s="3">
        <v>100</v>
      </c>
      <c r="AP24" s="3">
        <v>0.68</v>
      </c>
      <c r="AQ24" s="3">
        <v>-0.68</v>
      </c>
      <c r="AR24" s="3">
        <v>-3.05</v>
      </c>
      <c r="AS24" s="3">
        <v>0.38</v>
      </c>
      <c r="AT24" s="3">
        <v>-0.09</v>
      </c>
      <c r="AU24" s="3">
        <v>0.3</v>
      </c>
      <c r="AV24" s="3">
        <v>2.4500000000000002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1</v>
      </c>
      <c r="BC24" s="2">
        <v>1</v>
      </c>
      <c r="BD24" s="3"/>
      <c r="BE24" s="2">
        <v>333</v>
      </c>
      <c r="BF24" s="3"/>
      <c r="BG24" s="2">
        <v>339</v>
      </c>
      <c r="BH24" s="2">
        <v>12</v>
      </c>
      <c r="BI24" s="2">
        <v>161</v>
      </c>
      <c r="BJ24" s="2">
        <v>12</v>
      </c>
      <c r="BK24" s="2">
        <v>0</v>
      </c>
      <c r="BL24" s="2">
        <v>161</v>
      </c>
      <c r="BM24" s="2">
        <v>121</v>
      </c>
      <c r="BN24" s="2">
        <v>18</v>
      </c>
      <c r="BO24" s="2">
        <v>10</v>
      </c>
      <c r="BP24" s="2">
        <v>5</v>
      </c>
      <c r="BQ24" s="2">
        <v>7</v>
      </c>
      <c r="BR24" s="2">
        <v>7</v>
      </c>
      <c r="BS24" s="2">
        <v>6</v>
      </c>
      <c r="BT24" s="2">
        <v>1</v>
      </c>
      <c r="BU24" s="2">
        <v>0</v>
      </c>
      <c r="BV24" s="2">
        <v>0</v>
      </c>
      <c r="BW24" s="2">
        <v>0</v>
      </c>
      <c r="BX24" s="3">
        <v>47.49</v>
      </c>
      <c r="BY24" s="3"/>
      <c r="BZ24" s="3">
        <v>0</v>
      </c>
      <c r="CA24" s="3">
        <v>100</v>
      </c>
      <c r="CB24" s="3">
        <v>75.16</v>
      </c>
      <c r="CC24" s="3">
        <v>11.18</v>
      </c>
      <c r="CD24" s="3">
        <v>6.21</v>
      </c>
      <c r="CE24" s="3">
        <v>3.11</v>
      </c>
      <c r="CF24" s="3">
        <v>4.3499999999999996</v>
      </c>
      <c r="CG24" s="141">
        <v>44220</v>
      </c>
      <c r="CH24" s="2" t="s">
        <v>147</v>
      </c>
      <c r="CI24" s="142" t="s">
        <v>148</v>
      </c>
      <c r="CJ24" s="143"/>
    </row>
    <row r="25" spans="1:88" x14ac:dyDescent="0.2">
      <c r="A25" s="140" t="s">
        <v>97</v>
      </c>
      <c r="B25" s="140" t="s">
        <v>98</v>
      </c>
      <c r="C25" s="2">
        <v>86</v>
      </c>
      <c r="D25" s="2">
        <v>6</v>
      </c>
      <c r="E25" s="2">
        <v>31</v>
      </c>
      <c r="F25" s="2">
        <v>6</v>
      </c>
      <c r="G25" s="2">
        <v>0</v>
      </c>
      <c r="H25" s="2">
        <v>31</v>
      </c>
      <c r="I25" s="2">
        <v>21</v>
      </c>
      <c r="J25" s="2">
        <v>5</v>
      </c>
      <c r="K25" s="2">
        <v>3</v>
      </c>
      <c r="L25" s="2">
        <v>1</v>
      </c>
      <c r="M25" s="2">
        <v>1</v>
      </c>
      <c r="N25" s="2">
        <v>7</v>
      </c>
      <c r="O25" s="2">
        <v>6</v>
      </c>
      <c r="P25" s="2">
        <v>1</v>
      </c>
      <c r="Q25" s="2">
        <v>0</v>
      </c>
      <c r="R25" s="2">
        <v>0</v>
      </c>
      <c r="S25" s="136">
        <v>0</v>
      </c>
      <c r="T25" s="2" t="s">
        <v>37</v>
      </c>
      <c r="U25" s="2"/>
      <c r="V25" s="2"/>
      <c r="W25" s="2"/>
      <c r="X25" s="2"/>
      <c r="Y25" s="2"/>
      <c r="Z25" s="2">
        <v>6</v>
      </c>
      <c r="AA25" s="2">
        <v>1</v>
      </c>
      <c r="AB25" s="2">
        <v>0</v>
      </c>
      <c r="AC25" s="2">
        <v>0</v>
      </c>
      <c r="AD25">
        <v>0</v>
      </c>
      <c r="AE25" s="137">
        <v>36.049999999999997</v>
      </c>
      <c r="AF25" s="3">
        <v>100</v>
      </c>
      <c r="AG25" s="3">
        <v>0</v>
      </c>
      <c r="AH25" s="3">
        <v>100</v>
      </c>
      <c r="AI25" s="3">
        <v>67.739999999999995</v>
      </c>
      <c r="AJ25" s="3">
        <v>16.13</v>
      </c>
      <c r="AK25" s="3">
        <v>9.68</v>
      </c>
      <c r="AL25" s="3">
        <v>3.23</v>
      </c>
      <c r="AM25" s="3">
        <v>3.23</v>
      </c>
      <c r="AN25" s="3">
        <v>6.28</v>
      </c>
      <c r="AO25" s="3">
        <v>100</v>
      </c>
      <c r="AP25" s="3">
        <v>0</v>
      </c>
      <c r="AQ25" s="3">
        <v>0</v>
      </c>
      <c r="AR25" s="3">
        <v>3.64</v>
      </c>
      <c r="AS25" s="3">
        <v>5.87</v>
      </c>
      <c r="AT25" s="3">
        <v>-8.27</v>
      </c>
      <c r="AU25" s="3">
        <v>-4.47</v>
      </c>
      <c r="AV25" s="3">
        <v>3.23</v>
      </c>
      <c r="AW25" s="2">
        <v>0</v>
      </c>
      <c r="AX25" s="2">
        <v>1</v>
      </c>
      <c r="AY25" s="2">
        <v>-1</v>
      </c>
      <c r="AZ25" s="2">
        <v>0</v>
      </c>
      <c r="BA25" s="2">
        <v>0</v>
      </c>
      <c r="BB25" s="2">
        <v>1</v>
      </c>
      <c r="BC25" s="2">
        <v>1</v>
      </c>
      <c r="BD25" s="3"/>
      <c r="BE25" s="2">
        <v>86</v>
      </c>
      <c r="BF25" s="3"/>
      <c r="BG25" s="2">
        <v>131</v>
      </c>
      <c r="BH25" s="2">
        <v>4</v>
      </c>
      <c r="BI25" s="2">
        <v>39</v>
      </c>
      <c r="BJ25" s="2">
        <v>3</v>
      </c>
      <c r="BK25" s="2">
        <v>0</v>
      </c>
      <c r="BL25" s="2">
        <v>39</v>
      </c>
      <c r="BM25" s="2">
        <v>25</v>
      </c>
      <c r="BN25" s="2">
        <v>4</v>
      </c>
      <c r="BO25" s="2">
        <v>7</v>
      </c>
      <c r="BP25" s="2">
        <v>3</v>
      </c>
      <c r="BQ25" s="2">
        <v>0</v>
      </c>
      <c r="BR25" s="2">
        <v>7</v>
      </c>
      <c r="BS25" s="2">
        <v>6</v>
      </c>
      <c r="BT25" s="2">
        <v>0</v>
      </c>
      <c r="BU25" s="2">
        <v>1</v>
      </c>
      <c r="BV25" s="2">
        <v>0</v>
      </c>
      <c r="BW25" s="2">
        <v>0</v>
      </c>
      <c r="BX25" s="3">
        <v>29.77</v>
      </c>
      <c r="BY25" s="3"/>
      <c r="BZ25" s="3">
        <v>0</v>
      </c>
      <c r="CA25" s="3">
        <v>100</v>
      </c>
      <c r="CB25" s="3">
        <v>64.099999999999994</v>
      </c>
      <c r="CC25" s="3">
        <v>10.26</v>
      </c>
      <c r="CD25" s="3">
        <v>17.95</v>
      </c>
      <c r="CE25" s="3">
        <v>7.69</v>
      </c>
      <c r="CF25" s="3">
        <v>0</v>
      </c>
      <c r="CG25" s="141">
        <v>44220</v>
      </c>
      <c r="CH25" s="2" t="s">
        <v>147</v>
      </c>
      <c r="CI25" s="142" t="s">
        <v>148</v>
      </c>
      <c r="CJ25" s="143"/>
    </row>
    <row r="26" spans="1:88" x14ac:dyDescent="0.2">
      <c r="A26" s="140" t="s">
        <v>99</v>
      </c>
      <c r="B26" s="140" t="s">
        <v>100</v>
      </c>
      <c r="C26" s="2">
        <v>88</v>
      </c>
      <c r="D26" s="2">
        <v>10</v>
      </c>
      <c r="E26" s="2">
        <v>46</v>
      </c>
      <c r="F26" s="2">
        <v>10</v>
      </c>
      <c r="G26" s="2">
        <v>0</v>
      </c>
      <c r="H26" s="2">
        <v>46</v>
      </c>
      <c r="I26" s="2">
        <v>36</v>
      </c>
      <c r="J26" s="2">
        <v>4</v>
      </c>
      <c r="K26" s="2">
        <v>3</v>
      </c>
      <c r="L26" s="2">
        <v>3</v>
      </c>
      <c r="M26" s="2">
        <v>0</v>
      </c>
      <c r="N26" s="2">
        <v>7</v>
      </c>
      <c r="O26" s="2">
        <v>7</v>
      </c>
      <c r="P26" s="2">
        <v>0</v>
      </c>
      <c r="Q26" s="2">
        <v>0</v>
      </c>
      <c r="R26" s="2">
        <v>0</v>
      </c>
      <c r="S26" s="136">
        <v>0</v>
      </c>
      <c r="T26" s="2" t="s">
        <v>37</v>
      </c>
      <c r="U26" s="2"/>
      <c r="V26" s="2"/>
      <c r="W26" s="2"/>
      <c r="X26" s="2"/>
      <c r="Y26" s="2"/>
      <c r="Z26" s="2">
        <v>7</v>
      </c>
      <c r="AA26" s="2">
        <v>0</v>
      </c>
      <c r="AB26" s="2">
        <v>0</v>
      </c>
      <c r="AC26" s="2">
        <v>0</v>
      </c>
      <c r="AD26">
        <v>0</v>
      </c>
      <c r="AE26" s="137">
        <v>52.27</v>
      </c>
      <c r="AF26" s="3">
        <v>100</v>
      </c>
      <c r="AG26" s="3">
        <v>0</v>
      </c>
      <c r="AH26" s="3">
        <v>100</v>
      </c>
      <c r="AI26" s="3">
        <v>78.260000000000005</v>
      </c>
      <c r="AJ26" s="3">
        <v>8.6999999999999993</v>
      </c>
      <c r="AK26" s="3">
        <v>6.52</v>
      </c>
      <c r="AL26" s="3">
        <v>6.52</v>
      </c>
      <c r="AM26" s="3">
        <v>0</v>
      </c>
      <c r="AN26" s="3">
        <v>10.54</v>
      </c>
      <c r="AO26" s="3">
        <v>100</v>
      </c>
      <c r="AP26" s="3">
        <v>-1.89</v>
      </c>
      <c r="AQ26" s="3">
        <v>1.89</v>
      </c>
      <c r="AR26" s="3">
        <v>22.49</v>
      </c>
      <c r="AS26" s="3">
        <v>-6.69</v>
      </c>
      <c r="AT26" s="3">
        <v>-10.79</v>
      </c>
      <c r="AU26" s="3">
        <v>-1.17</v>
      </c>
      <c r="AV26" s="3">
        <v>-3.85</v>
      </c>
      <c r="AW26" s="2">
        <v>2</v>
      </c>
      <c r="AX26" s="2">
        <v>-1</v>
      </c>
      <c r="AY26" s="2">
        <v>-1</v>
      </c>
      <c r="AZ26" s="2">
        <v>0</v>
      </c>
      <c r="BA26" s="2">
        <v>0</v>
      </c>
      <c r="BB26" s="2">
        <v>1</v>
      </c>
      <c r="BC26" s="2">
        <v>1</v>
      </c>
      <c r="BD26" s="3"/>
      <c r="BE26" s="2">
        <v>88</v>
      </c>
      <c r="BF26" s="3"/>
      <c r="BG26" s="2">
        <v>127</v>
      </c>
      <c r="BH26" s="2">
        <v>9</v>
      </c>
      <c r="BI26" s="2">
        <v>53</v>
      </c>
      <c r="BJ26" s="2">
        <v>9</v>
      </c>
      <c r="BK26" s="2">
        <v>1</v>
      </c>
      <c r="BL26" s="2">
        <v>52</v>
      </c>
      <c r="BM26" s="2">
        <v>29</v>
      </c>
      <c r="BN26" s="2">
        <v>8</v>
      </c>
      <c r="BO26" s="2">
        <v>9</v>
      </c>
      <c r="BP26" s="2">
        <v>4</v>
      </c>
      <c r="BQ26" s="2">
        <v>2</v>
      </c>
      <c r="BR26" s="2">
        <v>7</v>
      </c>
      <c r="BS26" s="2">
        <v>5</v>
      </c>
      <c r="BT26" s="2">
        <v>1</v>
      </c>
      <c r="BU26" s="2">
        <v>1</v>
      </c>
      <c r="BV26" s="2">
        <v>0</v>
      </c>
      <c r="BW26" s="2">
        <v>0</v>
      </c>
      <c r="BX26" s="3">
        <v>41.73</v>
      </c>
      <c r="BY26" s="3"/>
      <c r="BZ26" s="3">
        <v>1.89</v>
      </c>
      <c r="CA26" s="3">
        <v>98.11</v>
      </c>
      <c r="CB26" s="3">
        <v>55.77</v>
      </c>
      <c r="CC26" s="3">
        <v>15.38</v>
      </c>
      <c r="CD26" s="3">
        <v>17.309999999999999</v>
      </c>
      <c r="CE26" s="3">
        <v>7.69</v>
      </c>
      <c r="CF26" s="3">
        <v>3.85</v>
      </c>
      <c r="CG26" s="141">
        <v>44220</v>
      </c>
      <c r="CH26" s="2" t="s">
        <v>147</v>
      </c>
      <c r="CI26" s="142" t="s">
        <v>148</v>
      </c>
      <c r="CJ26" s="143"/>
    </row>
    <row r="27" spans="1:88" x14ac:dyDescent="0.2">
      <c r="A27" s="140" t="s">
        <v>101</v>
      </c>
      <c r="B27" s="140" t="s">
        <v>102</v>
      </c>
      <c r="C27" s="2">
        <v>186</v>
      </c>
      <c r="D27" s="2">
        <v>19</v>
      </c>
      <c r="E27" s="2">
        <v>82</v>
      </c>
      <c r="F27" s="2">
        <v>19</v>
      </c>
      <c r="G27" s="2">
        <v>0</v>
      </c>
      <c r="H27" s="2">
        <v>82</v>
      </c>
      <c r="I27" s="2">
        <v>66</v>
      </c>
      <c r="J27" s="2">
        <v>8</v>
      </c>
      <c r="K27" s="2">
        <v>1</v>
      </c>
      <c r="L27" s="2">
        <v>1</v>
      </c>
      <c r="M27" s="2">
        <v>6</v>
      </c>
      <c r="N27" s="2">
        <v>7</v>
      </c>
      <c r="O27" s="2">
        <v>7</v>
      </c>
      <c r="P27" s="2">
        <v>0</v>
      </c>
      <c r="Q27" s="2">
        <v>0</v>
      </c>
      <c r="R27" s="2">
        <v>0</v>
      </c>
      <c r="S27" s="136">
        <v>0</v>
      </c>
      <c r="T27" s="2" t="s">
        <v>37</v>
      </c>
      <c r="U27" s="2"/>
      <c r="V27" s="2"/>
      <c r="W27" s="2"/>
      <c r="X27" s="2"/>
      <c r="Y27" s="2"/>
      <c r="Z27" s="2">
        <v>7</v>
      </c>
      <c r="AA27" s="2">
        <v>0</v>
      </c>
      <c r="AB27" s="2">
        <v>0</v>
      </c>
      <c r="AC27" s="2">
        <v>0</v>
      </c>
      <c r="AD27">
        <v>0</v>
      </c>
      <c r="AE27" s="137">
        <v>44.09</v>
      </c>
      <c r="AF27" s="3">
        <v>100</v>
      </c>
      <c r="AG27" s="3">
        <v>0</v>
      </c>
      <c r="AH27" s="3">
        <v>100</v>
      </c>
      <c r="AI27" s="3">
        <v>80.489999999999995</v>
      </c>
      <c r="AJ27" s="3">
        <v>9.76</v>
      </c>
      <c r="AK27" s="3">
        <v>1.22</v>
      </c>
      <c r="AL27" s="3">
        <v>1.22</v>
      </c>
      <c r="AM27" s="3">
        <v>7.32</v>
      </c>
      <c r="AN27" s="3">
        <v>-7.67</v>
      </c>
      <c r="AO27" s="3">
        <v>100</v>
      </c>
      <c r="AP27" s="3">
        <v>0</v>
      </c>
      <c r="AQ27" s="3">
        <v>0</v>
      </c>
      <c r="AR27" s="3">
        <v>1.85</v>
      </c>
      <c r="AS27" s="3">
        <v>1.02</v>
      </c>
      <c r="AT27" s="3">
        <v>-5.58</v>
      </c>
      <c r="AU27" s="3">
        <v>-0.72</v>
      </c>
      <c r="AV27" s="3">
        <v>3.43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1</v>
      </c>
      <c r="BC27" s="2">
        <v>1</v>
      </c>
      <c r="BD27" s="3"/>
      <c r="BE27" s="2">
        <v>186</v>
      </c>
      <c r="BF27" s="3"/>
      <c r="BG27" s="2">
        <v>199</v>
      </c>
      <c r="BH27" s="2">
        <v>7</v>
      </c>
      <c r="BI27" s="2">
        <v>103</v>
      </c>
      <c r="BJ27" s="2">
        <v>0</v>
      </c>
      <c r="BK27" s="2">
        <v>0</v>
      </c>
      <c r="BL27" s="2">
        <v>103</v>
      </c>
      <c r="BM27" s="2">
        <v>81</v>
      </c>
      <c r="BN27" s="2">
        <v>9</v>
      </c>
      <c r="BO27" s="2">
        <v>7</v>
      </c>
      <c r="BP27" s="2">
        <v>2</v>
      </c>
      <c r="BQ27" s="2">
        <v>4</v>
      </c>
      <c r="BR27" s="2">
        <v>7</v>
      </c>
      <c r="BS27" s="2">
        <v>7</v>
      </c>
      <c r="BT27" s="2">
        <v>0</v>
      </c>
      <c r="BU27" s="2">
        <v>0</v>
      </c>
      <c r="BV27" s="2">
        <v>0</v>
      </c>
      <c r="BW27" s="2">
        <v>0</v>
      </c>
      <c r="BX27" s="3">
        <v>51.76</v>
      </c>
      <c r="BY27" s="3"/>
      <c r="BZ27" s="3">
        <v>0</v>
      </c>
      <c r="CA27" s="3">
        <v>100</v>
      </c>
      <c r="CB27" s="3">
        <v>78.64</v>
      </c>
      <c r="CC27" s="3">
        <v>8.74</v>
      </c>
      <c r="CD27" s="3">
        <v>6.8</v>
      </c>
      <c r="CE27" s="3">
        <v>1.94</v>
      </c>
      <c r="CF27" s="3">
        <v>3.88</v>
      </c>
      <c r="CG27" s="141">
        <v>44220</v>
      </c>
      <c r="CH27" s="2" t="s">
        <v>147</v>
      </c>
      <c r="CI27" s="142" t="s">
        <v>148</v>
      </c>
      <c r="CJ27" s="143"/>
    </row>
    <row r="28" spans="1:88" x14ac:dyDescent="0.2">
      <c r="A28" s="140" t="s">
        <v>103</v>
      </c>
      <c r="B28" s="140" t="s">
        <v>104</v>
      </c>
      <c r="C28" s="2">
        <v>230</v>
      </c>
      <c r="D28" s="2">
        <v>12</v>
      </c>
      <c r="E28" s="2">
        <v>100</v>
      </c>
      <c r="F28" s="2">
        <v>12</v>
      </c>
      <c r="G28" s="2">
        <v>1</v>
      </c>
      <c r="H28" s="2">
        <v>99</v>
      </c>
      <c r="I28" s="2">
        <v>61</v>
      </c>
      <c r="J28" s="2">
        <v>15</v>
      </c>
      <c r="K28" s="2">
        <v>18</v>
      </c>
      <c r="L28" s="2">
        <v>0</v>
      </c>
      <c r="M28" s="2">
        <v>5</v>
      </c>
      <c r="N28" s="2">
        <v>7</v>
      </c>
      <c r="O28" s="2">
        <v>5</v>
      </c>
      <c r="P28" s="2">
        <v>1</v>
      </c>
      <c r="Q28" s="2">
        <v>1</v>
      </c>
      <c r="R28" s="2">
        <v>0</v>
      </c>
      <c r="S28" s="136">
        <v>0</v>
      </c>
      <c r="T28" s="2" t="s">
        <v>37</v>
      </c>
      <c r="U28" s="2"/>
      <c r="V28" s="2"/>
      <c r="W28" s="2"/>
      <c r="X28" s="2"/>
      <c r="Y28" s="2"/>
      <c r="Z28" s="2">
        <v>5</v>
      </c>
      <c r="AA28" s="2">
        <v>1</v>
      </c>
      <c r="AB28" s="2">
        <v>1</v>
      </c>
      <c r="AC28" s="2">
        <v>0</v>
      </c>
      <c r="AD28">
        <v>0</v>
      </c>
      <c r="AE28" s="137">
        <v>43.48</v>
      </c>
      <c r="AF28" s="3">
        <v>100</v>
      </c>
      <c r="AG28" s="3">
        <v>1</v>
      </c>
      <c r="AH28" s="3">
        <v>99</v>
      </c>
      <c r="AI28" s="3">
        <v>61.62</v>
      </c>
      <c r="AJ28" s="3">
        <v>15.15</v>
      </c>
      <c r="AK28" s="3">
        <v>18.18</v>
      </c>
      <c r="AL28" s="3">
        <v>0</v>
      </c>
      <c r="AM28" s="3">
        <v>5.05</v>
      </c>
      <c r="AN28" s="3">
        <v>-13.5</v>
      </c>
      <c r="AO28" s="3">
        <v>100</v>
      </c>
      <c r="AP28" s="3">
        <v>-0.36</v>
      </c>
      <c r="AQ28" s="3">
        <v>0.36</v>
      </c>
      <c r="AR28" s="3">
        <v>-1.1399999999999999</v>
      </c>
      <c r="AS28" s="3">
        <v>1.36</v>
      </c>
      <c r="AT28" s="3">
        <v>0.25</v>
      </c>
      <c r="AU28" s="3">
        <v>-2.76</v>
      </c>
      <c r="AV28" s="3">
        <v>2.29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1</v>
      </c>
      <c r="BC28" s="2">
        <v>1</v>
      </c>
      <c r="BD28" s="3"/>
      <c r="BE28" s="2">
        <v>230</v>
      </c>
      <c r="BF28" s="3"/>
      <c r="BG28" s="2">
        <v>258</v>
      </c>
      <c r="BH28" s="2">
        <v>11</v>
      </c>
      <c r="BI28" s="2">
        <v>147</v>
      </c>
      <c r="BJ28" s="2">
        <v>11</v>
      </c>
      <c r="BK28" s="2">
        <v>2</v>
      </c>
      <c r="BL28" s="2">
        <v>145</v>
      </c>
      <c r="BM28" s="2">
        <v>91</v>
      </c>
      <c r="BN28" s="2">
        <v>20</v>
      </c>
      <c r="BO28" s="2">
        <v>26</v>
      </c>
      <c r="BP28" s="2">
        <v>4</v>
      </c>
      <c r="BQ28" s="2">
        <v>4</v>
      </c>
      <c r="BR28" s="2">
        <v>7</v>
      </c>
      <c r="BS28" s="2">
        <v>5</v>
      </c>
      <c r="BT28" s="2">
        <v>1</v>
      </c>
      <c r="BU28" s="2">
        <v>1</v>
      </c>
      <c r="BV28" s="2">
        <v>0</v>
      </c>
      <c r="BW28" s="2">
        <v>0</v>
      </c>
      <c r="BX28" s="3">
        <v>56.98</v>
      </c>
      <c r="BY28" s="3"/>
      <c r="BZ28" s="3">
        <v>1.36</v>
      </c>
      <c r="CA28" s="3">
        <v>98.64</v>
      </c>
      <c r="CB28" s="3">
        <v>62.76</v>
      </c>
      <c r="CC28" s="3">
        <v>13.79</v>
      </c>
      <c r="CD28" s="3">
        <v>17.93</v>
      </c>
      <c r="CE28" s="3">
        <v>2.76</v>
      </c>
      <c r="CF28" s="3">
        <v>2.76</v>
      </c>
      <c r="CG28" s="141">
        <v>44220</v>
      </c>
      <c r="CH28" s="2" t="s">
        <v>147</v>
      </c>
      <c r="CI28" s="142" t="s">
        <v>148</v>
      </c>
      <c r="CJ28" s="143"/>
    </row>
    <row r="29" spans="1:88" x14ac:dyDescent="0.2">
      <c r="A29" s="140" t="s">
        <v>105</v>
      </c>
      <c r="B29" s="140" t="s">
        <v>106</v>
      </c>
      <c r="C29" s="2">
        <v>216</v>
      </c>
      <c r="D29" s="2">
        <v>17</v>
      </c>
      <c r="E29" s="2">
        <v>86</v>
      </c>
      <c r="F29" s="2">
        <v>17</v>
      </c>
      <c r="G29" s="2">
        <v>0</v>
      </c>
      <c r="H29" s="2">
        <v>86</v>
      </c>
      <c r="I29" s="2">
        <v>62</v>
      </c>
      <c r="J29" s="2">
        <v>14</v>
      </c>
      <c r="K29" s="2">
        <v>2</v>
      </c>
      <c r="L29" s="2">
        <v>4</v>
      </c>
      <c r="M29" s="2">
        <v>4</v>
      </c>
      <c r="N29" s="2">
        <v>7</v>
      </c>
      <c r="O29" s="2">
        <v>6</v>
      </c>
      <c r="P29" s="2">
        <v>1</v>
      </c>
      <c r="Q29" s="2">
        <v>0</v>
      </c>
      <c r="R29" s="2">
        <v>0</v>
      </c>
      <c r="S29" s="136">
        <v>0</v>
      </c>
      <c r="T29" s="2" t="s">
        <v>37</v>
      </c>
      <c r="U29" s="2"/>
      <c r="V29" s="2"/>
      <c r="W29" s="2"/>
      <c r="X29" s="2"/>
      <c r="Y29" s="2"/>
      <c r="Z29" s="2">
        <v>6</v>
      </c>
      <c r="AA29" s="2">
        <v>1</v>
      </c>
      <c r="AB29" s="2">
        <v>0</v>
      </c>
      <c r="AC29" s="2">
        <v>0</v>
      </c>
      <c r="AD29">
        <v>0</v>
      </c>
      <c r="AE29" s="137">
        <v>39.81</v>
      </c>
      <c r="AF29" s="3">
        <v>100</v>
      </c>
      <c r="AG29" s="3">
        <v>0</v>
      </c>
      <c r="AH29" s="3">
        <v>100</v>
      </c>
      <c r="AI29" s="3">
        <v>72.09</v>
      </c>
      <c r="AJ29" s="3">
        <v>16.28</v>
      </c>
      <c r="AK29" s="3">
        <v>2.33</v>
      </c>
      <c r="AL29" s="3">
        <v>4.6500000000000004</v>
      </c>
      <c r="AM29" s="3">
        <v>4.6500000000000004</v>
      </c>
      <c r="AN29" s="3">
        <v>-13.83</v>
      </c>
      <c r="AO29" s="3">
        <v>100</v>
      </c>
      <c r="AP29" s="3">
        <v>-1.6</v>
      </c>
      <c r="AQ29" s="3">
        <v>1.6</v>
      </c>
      <c r="AR29" s="3">
        <v>-4.33</v>
      </c>
      <c r="AS29" s="3">
        <v>10.59</v>
      </c>
      <c r="AT29" s="3">
        <v>-4.99</v>
      </c>
      <c r="AU29" s="3">
        <v>-2.67</v>
      </c>
      <c r="AV29" s="3">
        <v>1.4</v>
      </c>
      <c r="AW29" s="2">
        <v>-1</v>
      </c>
      <c r="AX29" s="2">
        <v>1</v>
      </c>
      <c r="AY29" s="2">
        <v>0</v>
      </c>
      <c r="AZ29" s="2">
        <v>0</v>
      </c>
      <c r="BA29" s="2">
        <v>0</v>
      </c>
      <c r="BB29" s="2">
        <v>1</v>
      </c>
      <c r="BC29" s="2">
        <v>1</v>
      </c>
      <c r="BD29" s="3"/>
      <c r="BE29" s="2">
        <v>216</v>
      </c>
      <c r="BF29" s="3"/>
      <c r="BG29" s="2">
        <v>233</v>
      </c>
      <c r="BH29" s="2">
        <v>8</v>
      </c>
      <c r="BI29" s="2">
        <v>125</v>
      </c>
      <c r="BJ29" s="2">
        <v>7</v>
      </c>
      <c r="BK29" s="2">
        <v>2</v>
      </c>
      <c r="BL29" s="2">
        <v>123</v>
      </c>
      <c r="BM29" s="2">
        <v>94</v>
      </c>
      <c r="BN29" s="2">
        <v>7</v>
      </c>
      <c r="BO29" s="2">
        <v>9</v>
      </c>
      <c r="BP29" s="2">
        <v>9</v>
      </c>
      <c r="BQ29" s="2">
        <v>4</v>
      </c>
      <c r="BR29" s="2">
        <v>7</v>
      </c>
      <c r="BS29" s="2">
        <v>7</v>
      </c>
      <c r="BT29" s="2">
        <v>0</v>
      </c>
      <c r="BU29" s="2">
        <v>0</v>
      </c>
      <c r="BV29" s="2">
        <v>0</v>
      </c>
      <c r="BW29" s="2">
        <v>0</v>
      </c>
      <c r="BX29" s="3">
        <v>53.65</v>
      </c>
      <c r="BY29" s="3"/>
      <c r="BZ29" s="3">
        <v>1.6</v>
      </c>
      <c r="CA29" s="3">
        <v>98.4</v>
      </c>
      <c r="CB29" s="3">
        <v>76.42</v>
      </c>
      <c r="CC29" s="3">
        <v>5.69</v>
      </c>
      <c r="CD29" s="3">
        <v>7.32</v>
      </c>
      <c r="CE29" s="3">
        <v>7.32</v>
      </c>
      <c r="CF29" s="3">
        <v>3.25</v>
      </c>
      <c r="CG29" s="141">
        <v>44220</v>
      </c>
      <c r="CH29" s="2" t="s">
        <v>147</v>
      </c>
      <c r="CI29" s="142" t="s">
        <v>148</v>
      </c>
      <c r="CJ29" s="143"/>
    </row>
    <row r="30" spans="1:88" x14ac:dyDescent="0.2">
      <c r="A30" s="140" t="s">
        <v>107</v>
      </c>
      <c r="B30" s="140" t="s">
        <v>108</v>
      </c>
      <c r="C30" s="2">
        <v>279</v>
      </c>
      <c r="D30" s="2">
        <v>32</v>
      </c>
      <c r="E30" s="2">
        <v>153</v>
      </c>
      <c r="F30" s="2">
        <v>32</v>
      </c>
      <c r="G30" s="2">
        <v>4</v>
      </c>
      <c r="H30" s="2">
        <v>149</v>
      </c>
      <c r="I30" s="2">
        <v>110</v>
      </c>
      <c r="J30" s="2">
        <v>25</v>
      </c>
      <c r="K30" s="2">
        <v>3</v>
      </c>
      <c r="L30" s="2">
        <v>6</v>
      </c>
      <c r="M30" s="2">
        <v>5</v>
      </c>
      <c r="N30" s="2">
        <v>7</v>
      </c>
      <c r="O30" s="2">
        <v>6</v>
      </c>
      <c r="P30" s="2">
        <v>1</v>
      </c>
      <c r="Q30" s="2">
        <v>0</v>
      </c>
      <c r="R30" s="2">
        <v>0</v>
      </c>
      <c r="S30" s="136">
        <v>0</v>
      </c>
      <c r="T30" s="2" t="s">
        <v>37</v>
      </c>
      <c r="U30" s="2"/>
      <c r="V30" s="2"/>
      <c r="W30" s="2"/>
      <c r="X30" s="2"/>
      <c r="Y30" s="2"/>
      <c r="Z30" s="2">
        <v>6</v>
      </c>
      <c r="AA30" s="2">
        <v>1</v>
      </c>
      <c r="AB30" s="2">
        <v>0</v>
      </c>
      <c r="AC30" s="2">
        <v>0</v>
      </c>
      <c r="AD30">
        <v>0</v>
      </c>
      <c r="AE30" s="137">
        <v>54.84</v>
      </c>
      <c r="AF30" s="3">
        <v>100</v>
      </c>
      <c r="AG30" s="3">
        <v>2.61</v>
      </c>
      <c r="AH30" s="3">
        <v>97.39</v>
      </c>
      <c r="AI30" s="3">
        <v>73.83</v>
      </c>
      <c r="AJ30" s="3">
        <v>16.78</v>
      </c>
      <c r="AK30" s="3">
        <v>2.0099999999999998</v>
      </c>
      <c r="AL30" s="3">
        <v>4.03</v>
      </c>
      <c r="AM30" s="3">
        <v>3.36</v>
      </c>
      <c r="AN30" s="3">
        <v>-5.5</v>
      </c>
      <c r="AO30" s="3">
        <v>100</v>
      </c>
      <c r="AP30" s="3">
        <v>1.49</v>
      </c>
      <c r="AQ30" s="3">
        <v>-1.49</v>
      </c>
      <c r="AR30" s="3">
        <v>2.23</v>
      </c>
      <c r="AS30" s="3">
        <v>4.8499999999999996</v>
      </c>
      <c r="AT30" s="3">
        <v>-2.5299999999999998</v>
      </c>
      <c r="AU30" s="3">
        <v>0.62</v>
      </c>
      <c r="AV30" s="3">
        <v>-5.17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1</v>
      </c>
      <c r="BC30" s="2">
        <v>1</v>
      </c>
      <c r="BD30" s="3"/>
      <c r="BE30" s="2">
        <v>279</v>
      </c>
      <c r="BF30" s="3"/>
      <c r="BG30" s="2">
        <v>295</v>
      </c>
      <c r="BH30" s="2">
        <v>17</v>
      </c>
      <c r="BI30" s="2">
        <v>178</v>
      </c>
      <c r="BJ30" s="2">
        <v>15</v>
      </c>
      <c r="BK30" s="2">
        <v>2</v>
      </c>
      <c r="BL30" s="2">
        <v>176</v>
      </c>
      <c r="BM30" s="2">
        <v>126</v>
      </c>
      <c r="BN30" s="2">
        <v>21</v>
      </c>
      <c r="BO30" s="2">
        <v>8</v>
      </c>
      <c r="BP30" s="2">
        <v>6</v>
      </c>
      <c r="BQ30" s="2">
        <v>15</v>
      </c>
      <c r="BR30" s="2">
        <v>7</v>
      </c>
      <c r="BS30" s="2">
        <v>6</v>
      </c>
      <c r="BT30" s="2">
        <v>1</v>
      </c>
      <c r="BU30" s="2">
        <v>0</v>
      </c>
      <c r="BV30" s="2">
        <v>0</v>
      </c>
      <c r="BW30" s="2">
        <v>0</v>
      </c>
      <c r="BX30" s="3">
        <v>60.34</v>
      </c>
      <c r="BY30" s="3"/>
      <c r="BZ30" s="3">
        <v>1.1200000000000001</v>
      </c>
      <c r="CA30" s="3">
        <v>98.88</v>
      </c>
      <c r="CB30" s="3">
        <v>71.59</v>
      </c>
      <c r="CC30" s="3">
        <v>11.93</v>
      </c>
      <c r="CD30" s="3">
        <v>4.55</v>
      </c>
      <c r="CE30" s="3">
        <v>3.41</v>
      </c>
      <c r="CF30" s="3">
        <v>8.52</v>
      </c>
      <c r="CG30" s="141">
        <v>44220</v>
      </c>
      <c r="CH30" s="2" t="s">
        <v>147</v>
      </c>
      <c r="CI30" s="142" t="s">
        <v>148</v>
      </c>
      <c r="CJ30" s="143"/>
    </row>
    <row r="31" spans="1:88" x14ac:dyDescent="0.2">
      <c r="A31" s="140" t="s">
        <v>109</v>
      </c>
      <c r="B31" s="140" t="s">
        <v>110</v>
      </c>
      <c r="C31" s="2">
        <v>391</v>
      </c>
      <c r="D31" s="2">
        <v>26</v>
      </c>
      <c r="E31" s="2">
        <v>186</v>
      </c>
      <c r="F31" s="2">
        <v>23</v>
      </c>
      <c r="G31" s="2">
        <v>2</v>
      </c>
      <c r="H31" s="2">
        <v>184</v>
      </c>
      <c r="I31" s="2">
        <v>126</v>
      </c>
      <c r="J31" s="2">
        <v>27</v>
      </c>
      <c r="K31" s="2">
        <v>21</v>
      </c>
      <c r="L31" s="2">
        <v>4</v>
      </c>
      <c r="M31" s="2">
        <v>6</v>
      </c>
      <c r="N31" s="2">
        <v>7</v>
      </c>
      <c r="O31" s="2">
        <v>5</v>
      </c>
      <c r="P31" s="2">
        <v>1</v>
      </c>
      <c r="Q31" s="2">
        <v>0</v>
      </c>
      <c r="R31" s="2">
        <v>0</v>
      </c>
      <c r="S31" s="136">
        <v>0</v>
      </c>
      <c r="T31" s="2" t="s">
        <v>34</v>
      </c>
      <c r="U31" s="2">
        <v>0</v>
      </c>
      <c r="V31" s="2"/>
      <c r="W31" s="2">
        <v>1</v>
      </c>
      <c r="X31" s="2"/>
      <c r="Y31" s="2"/>
      <c r="Z31" s="2">
        <v>5</v>
      </c>
      <c r="AA31" s="2">
        <v>1</v>
      </c>
      <c r="AB31" s="2">
        <v>1</v>
      </c>
      <c r="AC31" s="2">
        <v>0</v>
      </c>
      <c r="AD31">
        <v>0</v>
      </c>
      <c r="AE31" s="137">
        <v>47.57</v>
      </c>
      <c r="AF31" s="3">
        <v>88.46</v>
      </c>
      <c r="AG31" s="3">
        <v>1.08</v>
      </c>
      <c r="AH31" s="3">
        <v>98.92</v>
      </c>
      <c r="AI31" s="3">
        <v>68.48</v>
      </c>
      <c r="AJ31" s="3">
        <v>14.67</v>
      </c>
      <c r="AK31" s="3">
        <v>11.41</v>
      </c>
      <c r="AL31" s="3">
        <v>2.17</v>
      </c>
      <c r="AM31" s="3">
        <v>3.26</v>
      </c>
      <c r="AN31" s="3">
        <v>-9.27</v>
      </c>
      <c r="AO31" s="3">
        <v>88.46</v>
      </c>
      <c r="AP31" s="3">
        <v>0.15</v>
      </c>
      <c r="AQ31" s="3">
        <v>-0.15</v>
      </c>
      <c r="AR31" s="3">
        <v>4.93</v>
      </c>
      <c r="AS31" s="3">
        <v>7.2</v>
      </c>
      <c r="AT31" s="3">
        <v>-11.48</v>
      </c>
      <c r="AU31" s="3">
        <v>0.77</v>
      </c>
      <c r="AV31" s="3">
        <v>-1.41</v>
      </c>
      <c r="AW31" s="2">
        <v>0</v>
      </c>
      <c r="AX31" s="2">
        <v>1</v>
      </c>
      <c r="AY31" s="2">
        <v>-1</v>
      </c>
      <c r="AZ31" s="2">
        <v>0</v>
      </c>
      <c r="BA31" s="2">
        <v>0</v>
      </c>
      <c r="BB31" s="2">
        <v>1</v>
      </c>
      <c r="BC31" s="2">
        <v>1</v>
      </c>
      <c r="BD31" s="3"/>
      <c r="BE31" s="2">
        <v>391</v>
      </c>
      <c r="BF31" s="3"/>
      <c r="BG31" s="2">
        <v>380</v>
      </c>
      <c r="BH31" s="2">
        <v>9</v>
      </c>
      <c r="BI31" s="2">
        <v>216</v>
      </c>
      <c r="BJ31" s="2">
        <v>7</v>
      </c>
      <c r="BK31" s="2">
        <v>2</v>
      </c>
      <c r="BL31" s="2">
        <v>214</v>
      </c>
      <c r="BM31" s="2">
        <v>136</v>
      </c>
      <c r="BN31" s="2">
        <v>16</v>
      </c>
      <c r="BO31" s="2">
        <v>49</v>
      </c>
      <c r="BP31" s="2">
        <v>3</v>
      </c>
      <c r="BQ31" s="2">
        <v>10</v>
      </c>
      <c r="BR31" s="2">
        <v>7</v>
      </c>
      <c r="BS31" s="2">
        <v>5</v>
      </c>
      <c r="BT31" s="2">
        <v>0</v>
      </c>
      <c r="BU31" s="2">
        <v>2</v>
      </c>
      <c r="BV31" s="2">
        <v>0</v>
      </c>
      <c r="BW31" s="2">
        <v>0</v>
      </c>
      <c r="BX31" s="3">
        <v>56.84</v>
      </c>
      <c r="BY31" s="3"/>
      <c r="BZ31" s="3">
        <v>0.93</v>
      </c>
      <c r="CA31" s="3">
        <v>99.07</v>
      </c>
      <c r="CB31" s="3">
        <v>63.55</v>
      </c>
      <c r="CC31" s="3">
        <v>7.48</v>
      </c>
      <c r="CD31" s="3">
        <v>22.9</v>
      </c>
      <c r="CE31" s="3">
        <v>1.4</v>
      </c>
      <c r="CF31" s="3">
        <v>4.67</v>
      </c>
      <c r="CG31" s="141">
        <v>44220</v>
      </c>
      <c r="CH31" s="2" t="s">
        <v>147</v>
      </c>
      <c r="CI31" s="142" t="s">
        <v>148</v>
      </c>
      <c r="CJ31" s="143"/>
    </row>
    <row r="32" spans="1:88" x14ac:dyDescent="0.2">
      <c r="A32" s="140" t="s">
        <v>111</v>
      </c>
      <c r="B32" s="140" t="s">
        <v>112</v>
      </c>
      <c r="C32" s="2">
        <v>335</v>
      </c>
      <c r="D32" s="2">
        <v>34</v>
      </c>
      <c r="E32" s="2">
        <v>91</v>
      </c>
      <c r="F32" s="2">
        <v>34</v>
      </c>
      <c r="G32" s="2">
        <v>0</v>
      </c>
      <c r="H32" s="2">
        <v>91</v>
      </c>
      <c r="I32" s="2">
        <v>57</v>
      </c>
      <c r="J32" s="2">
        <v>18</v>
      </c>
      <c r="K32" s="2">
        <v>3</v>
      </c>
      <c r="L32" s="2">
        <v>0</v>
      </c>
      <c r="M32" s="2">
        <v>13</v>
      </c>
      <c r="N32" s="2">
        <v>7</v>
      </c>
      <c r="O32" s="2">
        <v>5</v>
      </c>
      <c r="P32" s="2">
        <v>1</v>
      </c>
      <c r="Q32" s="2">
        <v>0</v>
      </c>
      <c r="R32" s="2">
        <v>0</v>
      </c>
      <c r="S32" s="136">
        <v>1</v>
      </c>
      <c r="T32" s="2" t="s">
        <v>37</v>
      </c>
      <c r="U32" s="2"/>
      <c r="V32" s="2"/>
      <c r="W32" s="2"/>
      <c r="X32" s="2"/>
      <c r="Y32" s="2"/>
      <c r="Z32" s="2">
        <v>5</v>
      </c>
      <c r="AA32" s="2">
        <v>1</v>
      </c>
      <c r="AB32" s="2">
        <v>0</v>
      </c>
      <c r="AC32" s="2">
        <v>0</v>
      </c>
      <c r="AD32">
        <v>1</v>
      </c>
      <c r="AE32" s="137">
        <v>27.16</v>
      </c>
      <c r="AF32" s="3">
        <v>100</v>
      </c>
      <c r="AG32" s="3">
        <v>0</v>
      </c>
      <c r="AH32" s="3">
        <v>100</v>
      </c>
      <c r="AI32" s="3">
        <v>62.64</v>
      </c>
      <c r="AJ32" s="3">
        <v>19.78</v>
      </c>
      <c r="AK32" s="3">
        <v>3.3</v>
      </c>
      <c r="AL32" s="3">
        <v>0</v>
      </c>
      <c r="AM32" s="3">
        <v>14.29</v>
      </c>
      <c r="AN32" s="3">
        <v>-5.18</v>
      </c>
      <c r="AO32" s="3">
        <v>100</v>
      </c>
      <c r="AP32" s="3">
        <v>-1.83</v>
      </c>
      <c r="AQ32" s="3">
        <v>1.83</v>
      </c>
      <c r="AR32" s="3">
        <v>1.89</v>
      </c>
      <c r="AS32" s="3">
        <v>-1.72</v>
      </c>
      <c r="AT32" s="3">
        <v>-0.44</v>
      </c>
      <c r="AU32" s="3">
        <v>-0.93</v>
      </c>
      <c r="AV32" s="3">
        <v>1.2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1</v>
      </c>
      <c r="BC32" s="2">
        <v>1</v>
      </c>
      <c r="BD32" s="3"/>
      <c r="BE32" s="2">
        <v>335</v>
      </c>
      <c r="BF32" s="3"/>
      <c r="BG32" s="2">
        <v>337</v>
      </c>
      <c r="BH32" s="2">
        <v>4</v>
      </c>
      <c r="BI32" s="2">
        <v>109</v>
      </c>
      <c r="BJ32" s="2">
        <v>4</v>
      </c>
      <c r="BK32" s="2">
        <v>2</v>
      </c>
      <c r="BL32" s="2">
        <v>107</v>
      </c>
      <c r="BM32" s="2">
        <v>65</v>
      </c>
      <c r="BN32" s="2">
        <v>23</v>
      </c>
      <c r="BO32" s="2">
        <v>4</v>
      </c>
      <c r="BP32" s="2">
        <v>1</v>
      </c>
      <c r="BQ32" s="2">
        <v>14</v>
      </c>
      <c r="BR32" s="2">
        <v>7</v>
      </c>
      <c r="BS32" s="2">
        <v>5</v>
      </c>
      <c r="BT32" s="2">
        <v>1</v>
      </c>
      <c r="BU32" s="2">
        <v>0</v>
      </c>
      <c r="BV32" s="2">
        <v>0</v>
      </c>
      <c r="BW32" s="2">
        <v>1</v>
      </c>
      <c r="BX32" s="3">
        <v>32.340000000000003</v>
      </c>
      <c r="BY32" s="3"/>
      <c r="BZ32" s="3">
        <v>1.83</v>
      </c>
      <c r="CA32" s="3">
        <v>98.17</v>
      </c>
      <c r="CB32" s="3">
        <v>60.75</v>
      </c>
      <c r="CC32" s="3">
        <v>21.5</v>
      </c>
      <c r="CD32" s="3">
        <v>3.74</v>
      </c>
      <c r="CE32" s="3">
        <v>0.93</v>
      </c>
      <c r="CF32" s="3">
        <v>13.08</v>
      </c>
      <c r="CG32" s="141">
        <v>44220</v>
      </c>
      <c r="CH32" s="2" t="s">
        <v>147</v>
      </c>
      <c r="CI32" s="142" t="s">
        <v>148</v>
      </c>
      <c r="CJ32" s="143"/>
    </row>
    <row r="33" spans="1:88" x14ac:dyDescent="0.2">
      <c r="A33" s="140" t="s">
        <v>113</v>
      </c>
      <c r="B33" s="140" t="s">
        <v>114</v>
      </c>
      <c r="C33" s="2">
        <v>189</v>
      </c>
      <c r="D33" s="2">
        <v>14</v>
      </c>
      <c r="E33" s="2">
        <v>55</v>
      </c>
      <c r="F33" s="2">
        <v>14</v>
      </c>
      <c r="G33" s="2">
        <v>1</v>
      </c>
      <c r="H33" s="2">
        <v>54</v>
      </c>
      <c r="I33" s="2">
        <v>37</v>
      </c>
      <c r="J33" s="2">
        <v>12</v>
      </c>
      <c r="K33" s="2">
        <v>2</v>
      </c>
      <c r="L33" s="2">
        <v>0</v>
      </c>
      <c r="M33" s="2">
        <v>3</v>
      </c>
      <c r="N33" s="2">
        <v>7</v>
      </c>
      <c r="O33" s="2">
        <v>6</v>
      </c>
      <c r="P33" s="2">
        <v>1</v>
      </c>
      <c r="Q33" s="2">
        <v>0</v>
      </c>
      <c r="R33" s="2">
        <v>0</v>
      </c>
      <c r="S33" s="136">
        <v>0</v>
      </c>
      <c r="T33" s="2" t="s">
        <v>37</v>
      </c>
      <c r="U33" s="2"/>
      <c r="V33" s="2"/>
      <c r="W33" s="2"/>
      <c r="X33" s="2"/>
      <c r="Y33" s="2"/>
      <c r="Z33" s="2">
        <v>6</v>
      </c>
      <c r="AA33" s="2">
        <v>1</v>
      </c>
      <c r="AB33" s="2">
        <v>0</v>
      </c>
      <c r="AC33" s="2">
        <v>0</v>
      </c>
      <c r="AD33">
        <v>0</v>
      </c>
      <c r="AE33" s="137">
        <v>29.1</v>
      </c>
      <c r="AF33" s="3">
        <v>100</v>
      </c>
      <c r="AG33" s="3">
        <v>1.82</v>
      </c>
      <c r="AH33" s="3">
        <v>98.18</v>
      </c>
      <c r="AI33" s="3">
        <v>68.52</v>
      </c>
      <c r="AJ33" s="3">
        <v>22.22</v>
      </c>
      <c r="AK33" s="3">
        <v>3.7</v>
      </c>
      <c r="AL33" s="3">
        <v>0</v>
      </c>
      <c r="AM33" s="3">
        <v>5.56</v>
      </c>
      <c r="AN33" s="3">
        <v>-19.91</v>
      </c>
      <c r="AO33" s="3">
        <v>100</v>
      </c>
      <c r="AP33" s="3">
        <v>-3.23</v>
      </c>
      <c r="AQ33" s="3">
        <v>3.23</v>
      </c>
      <c r="AR33" s="3">
        <v>12.14</v>
      </c>
      <c r="AS33" s="3">
        <v>-5.44</v>
      </c>
      <c r="AT33" s="3">
        <v>-3.74</v>
      </c>
      <c r="AU33" s="3">
        <v>-4.26</v>
      </c>
      <c r="AV33" s="3">
        <v>1.3</v>
      </c>
      <c r="AW33" s="2">
        <v>1</v>
      </c>
      <c r="AX33" s="2">
        <v>-1</v>
      </c>
      <c r="AY33" s="2">
        <v>0</v>
      </c>
      <c r="AZ33" s="2">
        <v>0</v>
      </c>
      <c r="BA33" s="2">
        <v>0</v>
      </c>
      <c r="BB33" s="2">
        <v>1</v>
      </c>
      <c r="BC33" s="2">
        <v>1</v>
      </c>
      <c r="BD33" s="3"/>
      <c r="BE33" s="2">
        <v>189</v>
      </c>
      <c r="BF33" s="3"/>
      <c r="BG33" s="2">
        <v>202</v>
      </c>
      <c r="BH33" s="2">
        <v>3</v>
      </c>
      <c r="BI33" s="2">
        <v>99</v>
      </c>
      <c r="BJ33" s="2">
        <v>3</v>
      </c>
      <c r="BK33" s="2">
        <v>5</v>
      </c>
      <c r="BL33" s="2">
        <v>94</v>
      </c>
      <c r="BM33" s="2">
        <v>53</v>
      </c>
      <c r="BN33" s="2">
        <v>26</v>
      </c>
      <c r="BO33" s="2">
        <v>7</v>
      </c>
      <c r="BP33" s="2">
        <v>4</v>
      </c>
      <c r="BQ33" s="2">
        <v>4</v>
      </c>
      <c r="BR33" s="2">
        <v>7</v>
      </c>
      <c r="BS33" s="2">
        <v>5</v>
      </c>
      <c r="BT33" s="2">
        <v>2</v>
      </c>
      <c r="BU33" s="2">
        <v>0</v>
      </c>
      <c r="BV33" s="2">
        <v>0</v>
      </c>
      <c r="BW33" s="2">
        <v>0</v>
      </c>
      <c r="BX33" s="3">
        <v>49.01</v>
      </c>
      <c r="BY33" s="3"/>
      <c r="BZ33" s="3">
        <v>5.05</v>
      </c>
      <c r="CA33" s="3">
        <v>94.95</v>
      </c>
      <c r="CB33" s="3">
        <v>56.38</v>
      </c>
      <c r="CC33" s="3">
        <v>27.66</v>
      </c>
      <c r="CD33" s="3">
        <v>7.45</v>
      </c>
      <c r="CE33" s="3">
        <v>4.26</v>
      </c>
      <c r="CF33" s="3">
        <v>4.26</v>
      </c>
      <c r="CG33" s="141">
        <v>44220</v>
      </c>
      <c r="CH33" s="2" t="s">
        <v>147</v>
      </c>
      <c r="CI33" s="142" t="s">
        <v>148</v>
      </c>
      <c r="CJ33" s="143"/>
    </row>
    <row r="34" spans="1:88" x14ac:dyDescent="0.2">
      <c r="A34" s="140" t="s">
        <v>115</v>
      </c>
      <c r="B34" s="140" t="s">
        <v>116</v>
      </c>
      <c r="C34" s="2">
        <v>131</v>
      </c>
      <c r="D34" s="2">
        <v>5</v>
      </c>
      <c r="E34" s="2">
        <v>45</v>
      </c>
      <c r="F34" s="2">
        <v>5</v>
      </c>
      <c r="G34" s="2">
        <v>0</v>
      </c>
      <c r="H34" s="2">
        <v>45</v>
      </c>
      <c r="I34" s="2">
        <v>34</v>
      </c>
      <c r="J34" s="2">
        <v>7</v>
      </c>
      <c r="K34" s="2">
        <v>1</v>
      </c>
      <c r="L34" s="2">
        <v>1</v>
      </c>
      <c r="M34" s="2">
        <v>2</v>
      </c>
      <c r="N34" s="2">
        <v>7</v>
      </c>
      <c r="O34" s="2">
        <v>6</v>
      </c>
      <c r="P34" s="2">
        <v>1</v>
      </c>
      <c r="Q34" s="2">
        <v>0</v>
      </c>
      <c r="R34" s="2">
        <v>0</v>
      </c>
      <c r="S34" s="136">
        <v>0</v>
      </c>
      <c r="T34" s="2" t="s">
        <v>37</v>
      </c>
      <c r="U34" s="2"/>
      <c r="V34" s="2"/>
      <c r="W34" s="2"/>
      <c r="X34" s="2"/>
      <c r="Y34" s="2"/>
      <c r="Z34" s="2">
        <v>6</v>
      </c>
      <c r="AA34" s="2">
        <v>1</v>
      </c>
      <c r="AB34" s="2">
        <v>0</v>
      </c>
      <c r="AC34" s="2">
        <v>0</v>
      </c>
      <c r="AD34">
        <v>0</v>
      </c>
      <c r="AE34" s="137">
        <v>34.35</v>
      </c>
      <c r="AF34" s="3">
        <v>100</v>
      </c>
      <c r="AG34" s="3">
        <v>0</v>
      </c>
      <c r="AH34" s="3">
        <v>100</v>
      </c>
      <c r="AI34" s="3">
        <v>75.56</v>
      </c>
      <c r="AJ34" s="3">
        <v>15.56</v>
      </c>
      <c r="AK34" s="3">
        <v>2.2200000000000002</v>
      </c>
      <c r="AL34" s="3">
        <v>2.2200000000000002</v>
      </c>
      <c r="AM34" s="3">
        <v>4.4400000000000004</v>
      </c>
      <c r="AN34" s="3">
        <v>-3.53</v>
      </c>
      <c r="AO34" s="3">
        <v>100</v>
      </c>
      <c r="AP34" s="3">
        <v>-4</v>
      </c>
      <c r="AQ34" s="3">
        <v>4</v>
      </c>
      <c r="AR34" s="3">
        <v>4.72</v>
      </c>
      <c r="AS34" s="3">
        <v>0.97</v>
      </c>
      <c r="AT34" s="3">
        <v>-10.28</v>
      </c>
      <c r="AU34" s="3">
        <v>2.2200000000000002</v>
      </c>
      <c r="AV34" s="3">
        <v>2.36</v>
      </c>
      <c r="AW34" s="2">
        <v>1</v>
      </c>
      <c r="AX34" s="2">
        <v>0</v>
      </c>
      <c r="AY34" s="2">
        <v>-1</v>
      </c>
      <c r="AZ34" s="2">
        <v>0</v>
      </c>
      <c r="BA34" s="2">
        <v>0</v>
      </c>
      <c r="BB34" s="2">
        <v>1</v>
      </c>
      <c r="BC34" s="2">
        <v>1</v>
      </c>
      <c r="BD34" s="3"/>
      <c r="BE34" s="2">
        <v>131</v>
      </c>
      <c r="BF34" s="3"/>
      <c r="BG34" s="2">
        <v>132</v>
      </c>
      <c r="BH34" s="2">
        <v>2</v>
      </c>
      <c r="BI34" s="2">
        <v>50</v>
      </c>
      <c r="BJ34" s="2">
        <v>2</v>
      </c>
      <c r="BK34" s="2">
        <v>2</v>
      </c>
      <c r="BL34" s="2">
        <v>48</v>
      </c>
      <c r="BM34" s="2">
        <v>34</v>
      </c>
      <c r="BN34" s="2">
        <v>7</v>
      </c>
      <c r="BO34" s="2">
        <v>6</v>
      </c>
      <c r="BP34" s="2">
        <v>0</v>
      </c>
      <c r="BQ34" s="2">
        <v>1</v>
      </c>
      <c r="BR34" s="2">
        <v>7</v>
      </c>
      <c r="BS34" s="2">
        <v>5</v>
      </c>
      <c r="BT34" s="2">
        <v>1</v>
      </c>
      <c r="BU34" s="2">
        <v>1</v>
      </c>
      <c r="BV34" s="2">
        <v>0</v>
      </c>
      <c r="BW34" s="2">
        <v>0</v>
      </c>
      <c r="BX34" s="3">
        <v>37.880000000000003</v>
      </c>
      <c r="BY34" s="3"/>
      <c r="BZ34" s="3">
        <v>4</v>
      </c>
      <c r="CA34" s="3">
        <v>96</v>
      </c>
      <c r="CB34" s="3">
        <v>70.83</v>
      </c>
      <c r="CC34" s="3">
        <v>14.58</v>
      </c>
      <c r="CD34" s="3">
        <v>12.5</v>
      </c>
      <c r="CE34" s="3">
        <v>0</v>
      </c>
      <c r="CF34" s="3">
        <v>2.08</v>
      </c>
      <c r="CG34" s="141">
        <v>44220</v>
      </c>
      <c r="CH34" s="2" t="s">
        <v>147</v>
      </c>
      <c r="CI34" s="142" t="s">
        <v>148</v>
      </c>
      <c r="CJ34" s="143"/>
    </row>
    <row r="35" spans="1:88" x14ac:dyDescent="0.2">
      <c r="A35" s="140" t="s">
        <v>117</v>
      </c>
      <c r="B35" s="140" t="s">
        <v>118</v>
      </c>
      <c r="C35" s="2">
        <v>95</v>
      </c>
      <c r="D35" s="2">
        <v>22</v>
      </c>
      <c r="E35" s="2">
        <v>59</v>
      </c>
      <c r="F35" s="2">
        <v>20</v>
      </c>
      <c r="G35" s="2">
        <v>1</v>
      </c>
      <c r="H35" s="2">
        <v>58</v>
      </c>
      <c r="I35" s="2">
        <v>54</v>
      </c>
      <c r="J35" s="2">
        <v>1</v>
      </c>
      <c r="K35" s="2">
        <v>1</v>
      </c>
      <c r="L35" s="2">
        <v>0</v>
      </c>
      <c r="M35" s="2">
        <v>2</v>
      </c>
      <c r="N35" s="2">
        <v>7</v>
      </c>
      <c r="O35" s="2">
        <v>7</v>
      </c>
      <c r="P35" s="2">
        <v>0</v>
      </c>
      <c r="Q35" s="2">
        <v>0</v>
      </c>
      <c r="R35" s="2">
        <v>0</v>
      </c>
      <c r="S35" s="136">
        <v>0</v>
      </c>
      <c r="T35" s="2" t="s">
        <v>37</v>
      </c>
      <c r="U35" s="2"/>
      <c r="V35" s="2"/>
      <c r="W35" s="2"/>
      <c r="X35" s="2"/>
      <c r="Y35" s="2"/>
      <c r="Z35" s="2">
        <v>7</v>
      </c>
      <c r="AA35" s="2">
        <v>0</v>
      </c>
      <c r="AB35" s="2">
        <v>0</v>
      </c>
      <c r="AC35" s="2">
        <v>0</v>
      </c>
      <c r="AD35">
        <v>0</v>
      </c>
      <c r="AE35" s="137">
        <v>62.11</v>
      </c>
      <c r="AF35" s="3">
        <v>90.91</v>
      </c>
      <c r="AG35" s="3">
        <v>1.69</v>
      </c>
      <c r="AH35" s="3">
        <v>98.31</v>
      </c>
      <c r="AI35" s="3">
        <v>93.1</v>
      </c>
      <c r="AJ35" s="3">
        <v>1.72</v>
      </c>
      <c r="AK35" s="3">
        <v>1.72</v>
      </c>
      <c r="AL35" s="3">
        <v>0</v>
      </c>
      <c r="AM35" s="3">
        <v>3.45</v>
      </c>
      <c r="AN35" s="3">
        <v>6.27</v>
      </c>
      <c r="AO35" s="3">
        <v>90.91</v>
      </c>
      <c r="AP35" s="3">
        <v>0.2</v>
      </c>
      <c r="AQ35" s="3">
        <v>-0.2</v>
      </c>
      <c r="AR35" s="3">
        <v>-5.38</v>
      </c>
      <c r="AS35" s="3">
        <v>1.72</v>
      </c>
      <c r="AT35" s="3">
        <v>0.21</v>
      </c>
      <c r="AU35" s="3">
        <v>0</v>
      </c>
      <c r="AV35" s="3">
        <v>3.45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1</v>
      </c>
      <c r="BC35" s="2">
        <v>1</v>
      </c>
      <c r="BD35" s="3"/>
      <c r="BE35" s="2">
        <v>95</v>
      </c>
      <c r="BF35" s="3"/>
      <c r="BG35" s="2">
        <v>120</v>
      </c>
      <c r="BH35" s="2">
        <v>16</v>
      </c>
      <c r="BI35" s="2">
        <v>67</v>
      </c>
      <c r="BJ35" s="2">
        <v>14</v>
      </c>
      <c r="BK35" s="2">
        <v>1</v>
      </c>
      <c r="BL35" s="2">
        <v>66</v>
      </c>
      <c r="BM35" s="2">
        <v>65</v>
      </c>
      <c r="BN35" s="2">
        <v>0</v>
      </c>
      <c r="BO35" s="2">
        <v>1</v>
      </c>
      <c r="BP35" s="2">
        <v>0</v>
      </c>
      <c r="BQ35" s="2">
        <v>0</v>
      </c>
      <c r="BR35" s="2">
        <v>7</v>
      </c>
      <c r="BS35" s="2">
        <v>7</v>
      </c>
      <c r="BT35" s="2">
        <v>0</v>
      </c>
      <c r="BU35" s="2">
        <v>0</v>
      </c>
      <c r="BV35" s="2">
        <v>0</v>
      </c>
      <c r="BW35" s="2">
        <v>0</v>
      </c>
      <c r="BX35" s="3">
        <v>55.83</v>
      </c>
      <c r="BY35" s="3"/>
      <c r="BZ35" s="3">
        <v>1.49</v>
      </c>
      <c r="CA35" s="3">
        <v>98.51</v>
      </c>
      <c r="CB35" s="3">
        <v>98.48</v>
      </c>
      <c r="CC35" s="3">
        <v>0</v>
      </c>
      <c r="CD35" s="3">
        <v>1.52</v>
      </c>
      <c r="CE35" s="3">
        <v>0</v>
      </c>
      <c r="CF35" s="3">
        <v>0</v>
      </c>
      <c r="CG35" s="141">
        <v>44220</v>
      </c>
      <c r="CH35" s="2" t="s">
        <v>147</v>
      </c>
      <c r="CI35" s="142" t="s">
        <v>148</v>
      </c>
      <c r="CJ35" s="143"/>
    </row>
    <row r="36" spans="1:88" x14ac:dyDescent="0.2">
      <c r="A36" s="140" t="s">
        <v>119</v>
      </c>
      <c r="B36" s="140" t="s">
        <v>120</v>
      </c>
      <c r="C36" s="2">
        <v>390</v>
      </c>
      <c r="D36" s="2">
        <v>45</v>
      </c>
      <c r="E36" s="2">
        <v>181</v>
      </c>
      <c r="F36" s="2">
        <v>45</v>
      </c>
      <c r="G36" s="2">
        <v>4</v>
      </c>
      <c r="H36" s="2">
        <v>177</v>
      </c>
      <c r="I36" s="2">
        <v>118</v>
      </c>
      <c r="J36" s="2">
        <v>21</v>
      </c>
      <c r="K36" s="2">
        <v>30</v>
      </c>
      <c r="L36" s="2">
        <v>2</v>
      </c>
      <c r="M36" s="2">
        <v>6</v>
      </c>
      <c r="N36" s="2">
        <v>7</v>
      </c>
      <c r="O36" s="2">
        <v>5</v>
      </c>
      <c r="P36" s="2">
        <v>1</v>
      </c>
      <c r="Q36" s="2">
        <v>1</v>
      </c>
      <c r="R36" s="2">
        <v>0</v>
      </c>
      <c r="S36" s="136">
        <v>0</v>
      </c>
      <c r="T36" s="2" t="s">
        <v>37</v>
      </c>
      <c r="U36" s="2"/>
      <c r="V36" s="2"/>
      <c r="W36" s="2"/>
      <c r="X36" s="2"/>
      <c r="Y36" s="2"/>
      <c r="Z36" s="2">
        <v>5</v>
      </c>
      <c r="AA36" s="2">
        <v>1</v>
      </c>
      <c r="AB36" s="2">
        <v>1</v>
      </c>
      <c r="AC36" s="2">
        <v>0</v>
      </c>
      <c r="AD36">
        <v>0</v>
      </c>
      <c r="AE36" s="137">
        <v>46.41</v>
      </c>
      <c r="AF36" s="3">
        <v>100</v>
      </c>
      <c r="AG36" s="3">
        <v>2.21</v>
      </c>
      <c r="AH36" s="3">
        <v>97.79</v>
      </c>
      <c r="AI36" s="3">
        <v>66.67</v>
      </c>
      <c r="AJ36" s="3">
        <v>11.86</v>
      </c>
      <c r="AK36" s="3">
        <v>16.95</v>
      </c>
      <c r="AL36" s="3">
        <v>1.1299999999999999</v>
      </c>
      <c r="AM36" s="3">
        <v>3.39</v>
      </c>
      <c r="AN36" s="3">
        <v>5.76</v>
      </c>
      <c r="AO36" s="3">
        <v>100</v>
      </c>
      <c r="AP36" s="3">
        <v>-0.06</v>
      </c>
      <c r="AQ36" s="3">
        <v>0.06</v>
      </c>
      <c r="AR36" s="3">
        <v>3.88</v>
      </c>
      <c r="AS36" s="3">
        <v>-4.41</v>
      </c>
      <c r="AT36" s="3">
        <v>1.83</v>
      </c>
      <c r="AU36" s="3">
        <v>-1.2</v>
      </c>
      <c r="AV36" s="3">
        <v>-0.1</v>
      </c>
      <c r="AW36" s="2">
        <v>-2</v>
      </c>
      <c r="AX36" s="2">
        <v>0</v>
      </c>
      <c r="AY36" s="2">
        <v>0</v>
      </c>
      <c r="AZ36" s="2">
        <v>0</v>
      </c>
      <c r="BA36" s="2">
        <v>0</v>
      </c>
      <c r="BB36" s="2">
        <v>1</v>
      </c>
      <c r="BC36" s="2">
        <v>1</v>
      </c>
      <c r="BD36" s="3"/>
      <c r="BE36" s="2">
        <v>390</v>
      </c>
      <c r="BF36" s="3"/>
      <c r="BG36" s="2">
        <v>433</v>
      </c>
      <c r="BH36" s="2">
        <v>7</v>
      </c>
      <c r="BI36" s="2">
        <v>176</v>
      </c>
      <c r="BJ36" s="2">
        <v>7</v>
      </c>
      <c r="BK36" s="2">
        <v>4</v>
      </c>
      <c r="BL36" s="2">
        <v>172</v>
      </c>
      <c r="BM36" s="2">
        <v>108</v>
      </c>
      <c r="BN36" s="2">
        <v>28</v>
      </c>
      <c r="BO36" s="2">
        <v>26</v>
      </c>
      <c r="BP36" s="2">
        <v>4</v>
      </c>
      <c r="BQ36" s="2">
        <v>6</v>
      </c>
      <c r="BR36" s="2">
        <v>9</v>
      </c>
      <c r="BS36" s="2">
        <v>7</v>
      </c>
      <c r="BT36" s="2">
        <v>1</v>
      </c>
      <c r="BU36" s="2">
        <v>1</v>
      </c>
      <c r="BV36" s="2">
        <v>0</v>
      </c>
      <c r="BW36" s="2">
        <v>0</v>
      </c>
      <c r="BX36" s="3">
        <v>40.65</v>
      </c>
      <c r="BY36" s="3"/>
      <c r="BZ36" s="3">
        <v>2.27</v>
      </c>
      <c r="CA36" s="3">
        <v>97.73</v>
      </c>
      <c r="CB36" s="3">
        <v>62.79</v>
      </c>
      <c r="CC36" s="3">
        <v>16.28</v>
      </c>
      <c r="CD36" s="3">
        <v>15.12</v>
      </c>
      <c r="CE36" s="3">
        <v>2.33</v>
      </c>
      <c r="CF36" s="3">
        <v>3.49</v>
      </c>
      <c r="CG36" s="141">
        <v>44220</v>
      </c>
      <c r="CH36" s="2" t="s">
        <v>147</v>
      </c>
      <c r="CI36" s="142" t="s">
        <v>148</v>
      </c>
      <c r="CJ36" s="143"/>
    </row>
    <row r="37" spans="1:88" x14ac:dyDescent="0.2">
      <c r="A37" s="140" t="s">
        <v>121</v>
      </c>
      <c r="B37" s="140" t="s">
        <v>122</v>
      </c>
      <c r="C37" s="2">
        <v>191</v>
      </c>
      <c r="D37" s="2">
        <v>34</v>
      </c>
      <c r="E37" s="2">
        <v>92</v>
      </c>
      <c r="F37" s="2">
        <v>34</v>
      </c>
      <c r="G37" s="2">
        <v>0</v>
      </c>
      <c r="H37" s="2">
        <v>92</v>
      </c>
      <c r="I37" s="2">
        <v>52</v>
      </c>
      <c r="J37" s="2">
        <v>32</v>
      </c>
      <c r="K37" s="2">
        <v>5</v>
      </c>
      <c r="L37" s="2">
        <v>0</v>
      </c>
      <c r="M37" s="2">
        <v>3</v>
      </c>
      <c r="N37" s="2">
        <v>7</v>
      </c>
      <c r="O37" s="2">
        <v>4</v>
      </c>
      <c r="P37" s="2">
        <v>3</v>
      </c>
      <c r="Q37" s="2">
        <v>0</v>
      </c>
      <c r="R37" s="2">
        <v>0</v>
      </c>
      <c r="S37" s="136">
        <v>0</v>
      </c>
      <c r="T37" s="2" t="s">
        <v>37</v>
      </c>
      <c r="U37" s="2"/>
      <c r="V37" s="2"/>
      <c r="W37" s="2"/>
      <c r="X37" s="2"/>
      <c r="Y37" s="2"/>
      <c r="Z37" s="2">
        <v>4</v>
      </c>
      <c r="AA37" s="2">
        <v>3</v>
      </c>
      <c r="AB37" s="2">
        <v>0</v>
      </c>
      <c r="AC37" s="2">
        <v>0</v>
      </c>
      <c r="AD37">
        <v>0</v>
      </c>
      <c r="AE37" s="137">
        <v>48.17</v>
      </c>
      <c r="AF37" s="3">
        <v>100</v>
      </c>
      <c r="AG37" s="3">
        <v>0</v>
      </c>
      <c r="AH37" s="3">
        <v>100</v>
      </c>
      <c r="AI37" s="3">
        <v>56.52</v>
      </c>
      <c r="AJ37" s="3">
        <v>34.78</v>
      </c>
      <c r="AK37" s="3">
        <v>5.43</v>
      </c>
      <c r="AL37" s="3">
        <v>0</v>
      </c>
      <c r="AM37" s="3">
        <v>3.26</v>
      </c>
      <c r="AN37" s="3">
        <v>-7.95</v>
      </c>
      <c r="AO37" s="3">
        <v>100</v>
      </c>
      <c r="AP37" s="3">
        <v>-3.64</v>
      </c>
      <c r="AQ37" s="3">
        <v>3.64</v>
      </c>
      <c r="AR37" s="3">
        <v>-5.74</v>
      </c>
      <c r="AS37" s="3">
        <v>7.42</v>
      </c>
      <c r="AT37" s="3">
        <v>0.72</v>
      </c>
      <c r="AU37" s="3">
        <v>-1.89</v>
      </c>
      <c r="AV37" s="3">
        <v>-0.51</v>
      </c>
      <c r="AW37" s="2">
        <v>-1</v>
      </c>
      <c r="AX37" s="2">
        <v>1</v>
      </c>
      <c r="AY37" s="2">
        <v>0</v>
      </c>
      <c r="AZ37" s="2">
        <v>0</v>
      </c>
      <c r="BA37" s="2">
        <v>0</v>
      </c>
      <c r="BB37" s="2">
        <v>1</v>
      </c>
      <c r="BC37" s="2">
        <v>1</v>
      </c>
      <c r="BD37" s="3"/>
      <c r="BE37" s="2">
        <v>191</v>
      </c>
      <c r="BF37" s="3"/>
      <c r="BG37" s="2">
        <v>196</v>
      </c>
      <c r="BH37" s="2">
        <v>8</v>
      </c>
      <c r="BI37" s="2">
        <v>110</v>
      </c>
      <c r="BJ37" s="2">
        <v>8</v>
      </c>
      <c r="BK37" s="2">
        <v>4</v>
      </c>
      <c r="BL37" s="2">
        <v>106</v>
      </c>
      <c r="BM37" s="2">
        <v>66</v>
      </c>
      <c r="BN37" s="2">
        <v>29</v>
      </c>
      <c r="BO37" s="2">
        <v>5</v>
      </c>
      <c r="BP37" s="2">
        <v>2</v>
      </c>
      <c r="BQ37" s="2">
        <v>4</v>
      </c>
      <c r="BR37" s="2">
        <v>7</v>
      </c>
      <c r="BS37" s="2">
        <v>5</v>
      </c>
      <c r="BT37" s="2">
        <v>2</v>
      </c>
      <c r="BU37" s="2">
        <v>0</v>
      </c>
      <c r="BV37" s="2">
        <v>0</v>
      </c>
      <c r="BW37" s="2">
        <v>0</v>
      </c>
      <c r="BX37" s="3">
        <v>56.12</v>
      </c>
      <c r="BY37" s="3"/>
      <c r="BZ37" s="3">
        <v>3.64</v>
      </c>
      <c r="CA37" s="3">
        <v>96.36</v>
      </c>
      <c r="CB37" s="3">
        <v>62.26</v>
      </c>
      <c r="CC37" s="3">
        <v>27.36</v>
      </c>
      <c r="CD37" s="3">
        <v>4.72</v>
      </c>
      <c r="CE37" s="3">
        <v>1.89</v>
      </c>
      <c r="CF37" s="3">
        <v>3.77</v>
      </c>
      <c r="CG37" s="141">
        <v>44220</v>
      </c>
      <c r="CH37" s="2" t="s">
        <v>147</v>
      </c>
      <c r="CI37" s="142" t="s">
        <v>148</v>
      </c>
      <c r="CJ37" s="143"/>
    </row>
    <row r="38" spans="1:88" x14ac:dyDescent="0.2">
      <c r="A38" s="140" t="s">
        <v>123</v>
      </c>
      <c r="B38" s="140" t="s">
        <v>124</v>
      </c>
      <c r="C38" s="2">
        <v>202</v>
      </c>
      <c r="D38" s="2">
        <v>15</v>
      </c>
      <c r="E38" s="2">
        <v>99</v>
      </c>
      <c r="F38" s="2">
        <v>15</v>
      </c>
      <c r="G38" s="2">
        <v>0</v>
      </c>
      <c r="H38" s="2">
        <v>99</v>
      </c>
      <c r="I38" s="2">
        <v>47</v>
      </c>
      <c r="J38" s="2">
        <v>22</v>
      </c>
      <c r="K38" s="2">
        <v>7</v>
      </c>
      <c r="L38" s="2">
        <v>7</v>
      </c>
      <c r="M38" s="2">
        <v>16</v>
      </c>
      <c r="N38" s="2">
        <v>7</v>
      </c>
      <c r="O38" s="2">
        <v>4</v>
      </c>
      <c r="P38" s="2">
        <v>2</v>
      </c>
      <c r="Q38" s="2">
        <v>0</v>
      </c>
      <c r="R38" s="2">
        <v>0</v>
      </c>
      <c r="S38" s="136">
        <v>1</v>
      </c>
      <c r="T38" s="2" t="s">
        <v>37</v>
      </c>
      <c r="U38" s="2"/>
      <c r="V38" s="2"/>
      <c r="W38" s="2"/>
      <c r="X38" s="2"/>
      <c r="Y38" s="2"/>
      <c r="Z38" s="2">
        <v>4</v>
      </c>
      <c r="AA38" s="2">
        <v>2</v>
      </c>
      <c r="AB38" s="2">
        <v>0</v>
      </c>
      <c r="AC38" s="2">
        <v>0</v>
      </c>
      <c r="AD38">
        <v>1</v>
      </c>
      <c r="AE38" s="137">
        <v>49.01</v>
      </c>
      <c r="AF38" s="3">
        <v>100</v>
      </c>
      <c r="AG38" s="3">
        <v>0</v>
      </c>
      <c r="AH38" s="3">
        <v>100</v>
      </c>
      <c r="AI38" s="3">
        <v>47.47</v>
      </c>
      <c r="AJ38" s="3">
        <v>22.22</v>
      </c>
      <c r="AK38" s="3">
        <v>7.07</v>
      </c>
      <c r="AL38" s="3">
        <v>7.07</v>
      </c>
      <c r="AM38" s="3">
        <v>16.16</v>
      </c>
      <c r="AN38" s="3">
        <v>-15.8</v>
      </c>
      <c r="AO38" s="3">
        <v>100</v>
      </c>
      <c r="AP38" s="3">
        <v>-3.57</v>
      </c>
      <c r="AQ38" s="3">
        <v>3.57</v>
      </c>
      <c r="AR38" s="3">
        <v>-15.49</v>
      </c>
      <c r="AS38" s="3">
        <v>7.41</v>
      </c>
      <c r="AT38" s="3">
        <v>1.89</v>
      </c>
      <c r="AU38" s="3">
        <v>-2.56</v>
      </c>
      <c r="AV38" s="3">
        <v>8.75</v>
      </c>
      <c r="AW38" s="2">
        <v>-2</v>
      </c>
      <c r="AX38" s="2">
        <v>1</v>
      </c>
      <c r="AY38" s="2">
        <v>0</v>
      </c>
      <c r="AZ38" s="2">
        <v>0</v>
      </c>
      <c r="BA38" s="2">
        <v>1</v>
      </c>
      <c r="BB38" s="2">
        <v>1</v>
      </c>
      <c r="BC38" s="2">
        <v>1</v>
      </c>
      <c r="BD38" s="3"/>
      <c r="BE38" s="2">
        <v>202</v>
      </c>
      <c r="BF38" s="3"/>
      <c r="BG38" s="2">
        <v>216</v>
      </c>
      <c r="BH38" s="2">
        <v>11</v>
      </c>
      <c r="BI38" s="2">
        <v>140</v>
      </c>
      <c r="BJ38" s="2">
        <v>11</v>
      </c>
      <c r="BK38" s="2">
        <v>5</v>
      </c>
      <c r="BL38" s="2">
        <v>135</v>
      </c>
      <c r="BM38" s="2">
        <v>85</v>
      </c>
      <c r="BN38" s="2">
        <v>20</v>
      </c>
      <c r="BO38" s="2">
        <v>7</v>
      </c>
      <c r="BP38" s="2">
        <v>13</v>
      </c>
      <c r="BQ38" s="2">
        <v>10</v>
      </c>
      <c r="BR38" s="2">
        <v>7</v>
      </c>
      <c r="BS38" s="2">
        <v>6</v>
      </c>
      <c r="BT38" s="2">
        <v>1</v>
      </c>
      <c r="BU38" s="2">
        <v>0</v>
      </c>
      <c r="BV38" s="2">
        <v>0</v>
      </c>
      <c r="BW38" s="2">
        <v>0</v>
      </c>
      <c r="BX38" s="3">
        <v>64.81</v>
      </c>
      <c r="BY38" s="3"/>
      <c r="BZ38" s="3">
        <v>3.57</v>
      </c>
      <c r="CA38" s="3">
        <v>96.43</v>
      </c>
      <c r="CB38" s="3">
        <v>62.96</v>
      </c>
      <c r="CC38" s="3">
        <v>14.81</v>
      </c>
      <c r="CD38" s="3">
        <v>5.19</v>
      </c>
      <c r="CE38" s="3">
        <v>9.6300000000000008</v>
      </c>
      <c r="CF38" s="3">
        <v>7.41</v>
      </c>
      <c r="CG38" s="141">
        <v>44220</v>
      </c>
      <c r="CH38" s="2" t="s">
        <v>147</v>
      </c>
      <c r="CI38" s="142" t="s">
        <v>148</v>
      </c>
      <c r="CJ38" s="143"/>
    </row>
    <row r="39" spans="1:88" x14ac:dyDescent="0.2">
      <c r="A39" s="140" t="s">
        <v>125</v>
      </c>
      <c r="B39" s="140" t="s">
        <v>126</v>
      </c>
      <c r="C39" s="2">
        <v>82</v>
      </c>
      <c r="D39" s="2">
        <v>10</v>
      </c>
      <c r="E39" s="2">
        <v>44</v>
      </c>
      <c r="F39" s="2">
        <v>10</v>
      </c>
      <c r="G39" s="2">
        <v>0</v>
      </c>
      <c r="H39" s="2">
        <v>44</v>
      </c>
      <c r="I39" s="2">
        <v>25</v>
      </c>
      <c r="J39" s="2">
        <v>3</v>
      </c>
      <c r="K39" s="2">
        <v>14</v>
      </c>
      <c r="L39" s="2">
        <v>0</v>
      </c>
      <c r="M39" s="2">
        <v>2</v>
      </c>
      <c r="N39" s="2">
        <v>7</v>
      </c>
      <c r="O39" s="2">
        <v>5</v>
      </c>
      <c r="P39" s="2">
        <v>0</v>
      </c>
      <c r="Q39" s="2">
        <v>2</v>
      </c>
      <c r="R39" s="2">
        <v>0</v>
      </c>
      <c r="S39" s="136">
        <v>0</v>
      </c>
      <c r="T39" s="2" t="s">
        <v>37</v>
      </c>
      <c r="U39" s="2"/>
      <c r="V39" s="2"/>
      <c r="W39" s="2"/>
      <c r="X39" s="2"/>
      <c r="Y39" s="2"/>
      <c r="Z39" s="2">
        <v>5</v>
      </c>
      <c r="AA39" s="2">
        <v>0</v>
      </c>
      <c r="AB39" s="2">
        <v>2</v>
      </c>
      <c r="AC39" s="2">
        <v>0</v>
      </c>
      <c r="AD39">
        <v>0</v>
      </c>
      <c r="AE39" s="137">
        <v>53.66</v>
      </c>
      <c r="AF39" s="3">
        <v>100</v>
      </c>
      <c r="AG39" s="3">
        <v>0</v>
      </c>
      <c r="AH39" s="3">
        <v>100</v>
      </c>
      <c r="AI39" s="3">
        <v>56.82</v>
      </c>
      <c r="AJ39" s="3">
        <v>6.82</v>
      </c>
      <c r="AK39" s="3">
        <v>31.82</v>
      </c>
      <c r="AL39" s="3">
        <v>0</v>
      </c>
      <c r="AM39" s="3">
        <v>4.55</v>
      </c>
      <c r="AN39" s="3">
        <v>-13.78</v>
      </c>
      <c r="AO39" s="3">
        <v>100</v>
      </c>
      <c r="AP39" s="3">
        <v>0</v>
      </c>
      <c r="AQ39" s="3">
        <v>0</v>
      </c>
      <c r="AR39" s="3">
        <v>-0.08</v>
      </c>
      <c r="AS39" s="3">
        <v>1.65</v>
      </c>
      <c r="AT39" s="3">
        <v>0.78</v>
      </c>
      <c r="AU39" s="3">
        <v>0</v>
      </c>
      <c r="AV39" s="3">
        <v>-2.35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1</v>
      </c>
      <c r="BC39" s="2">
        <v>1</v>
      </c>
      <c r="BD39" s="3"/>
      <c r="BE39" s="2">
        <v>82</v>
      </c>
      <c r="BF39" s="3"/>
      <c r="BG39" s="2">
        <v>86</v>
      </c>
      <c r="BH39" s="2">
        <v>8</v>
      </c>
      <c r="BI39" s="2">
        <v>58</v>
      </c>
      <c r="BJ39" s="2">
        <v>8</v>
      </c>
      <c r="BK39" s="2">
        <v>0</v>
      </c>
      <c r="BL39" s="2">
        <v>58</v>
      </c>
      <c r="BM39" s="2">
        <v>33</v>
      </c>
      <c r="BN39" s="2">
        <v>3</v>
      </c>
      <c r="BO39" s="2">
        <v>18</v>
      </c>
      <c r="BP39" s="2">
        <v>0</v>
      </c>
      <c r="BQ39" s="2">
        <v>4</v>
      </c>
      <c r="BR39" s="2">
        <v>7</v>
      </c>
      <c r="BS39" s="2">
        <v>5</v>
      </c>
      <c r="BT39" s="2">
        <v>0</v>
      </c>
      <c r="BU39" s="2">
        <v>2</v>
      </c>
      <c r="BV39" s="2">
        <v>0</v>
      </c>
      <c r="BW39" s="2">
        <v>0</v>
      </c>
      <c r="BX39" s="3">
        <v>67.44</v>
      </c>
      <c r="BY39" s="3"/>
      <c r="BZ39" s="3">
        <v>0</v>
      </c>
      <c r="CA39" s="3">
        <v>100</v>
      </c>
      <c r="CB39" s="3">
        <v>56.9</v>
      </c>
      <c r="CC39" s="3">
        <v>5.17</v>
      </c>
      <c r="CD39" s="3">
        <v>31.03</v>
      </c>
      <c r="CE39" s="3">
        <v>0</v>
      </c>
      <c r="CF39" s="3">
        <v>6.9</v>
      </c>
      <c r="CG39" s="141">
        <v>44220</v>
      </c>
      <c r="CH39" s="2" t="s">
        <v>147</v>
      </c>
      <c r="CI39" s="142" t="s">
        <v>148</v>
      </c>
      <c r="CJ39" s="143"/>
    </row>
    <row r="40" spans="1:88" x14ac:dyDescent="0.2">
      <c r="A40" s="140" t="s">
        <v>127</v>
      </c>
      <c r="B40" s="140" t="s">
        <v>128</v>
      </c>
      <c r="C40" s="2">
        <v>419</v>
      </c>
      <c r="D40" s="2">
        <v>44</v>
      </c>
      <c r="E40" s="2">
        <v>128</v>
      </c>
      <c r="F40" s="2">
        <v>41</v>
      </c>
      <c r="G40" s="2">
        <v>1</v>
      </c>
      <c r="H40" s="2">
        <v>127</v>
      </c>
      <c r="I40" s="2">
        <v>89</v>
      </c>
      <c r="J40" s="2">
        <v>14</v>
      </c>
      <c r="K40" s="2">
        <v>6</v>
      </c>
      <c r="L40" s="2">
        <v>10</v>
      </c>
      <c r="M40" s="2">
        <v>8</v>
      </c>
      <c r="N40" s="2">
        <v>9</v>
      </c>
      <c r="O40" s="2">
        <v>8</v>
      </c>
      <c r="P40" s="2">
        <v>1</v>
      </c>
      <c r="Q40" s="2">
        <v>0</v>
      </c>
      <c r="R40" s="2">
        <v>0</v>
      </c>
      <c r="S40" s="136">
        <v>0</v>
      </c>
      <c r="T40" s="2" t="s">
        <v>37</v>
      </c>
      <c r="U40" s="2"/>
      <c r="V40" s="2"/>
      <c r="W40" s="2"/>
      <c r="X40" s="2"/>
      <c r="Y40" s="2"/>
      <c r="Z40" s="2">
        <v>8</v>
      </c>
      <c r="AA40" s="2">
        <v>1</v>
      </c>
      <c r="AB40" s="2">
        <v>0</v>
      </c>
      <c r="AC40" s="2">
        <v>0</v>
      </c>
      <c r="AD40">
        <v>0</v>
      </c>
      <c r="AE40" s="137">
        <v>30.55</v>
      </c>
      <c r="AF40" s="3">
        <v>93.18</v>
      </c>
      <c r="AG40" s="3">
        <v>0.78</v>
      </c>
      <c r="AH40" s="3">
        <v>99.22</v>
      </c>
      <c r="AI40" s="3">
        <v>70.08</v>
      </c>
      <c r="AJ40" s="3">
        <v>11.02</v>
      </c>
      <c r="AK40" s="3">
        <v>4.72</v>
      </c>
      <c r="AL40" s="3">
        <v>7.87</v>
      </c>
      <c r="AM40" s="3">
        <v>6.3</v>
      </c>
      <c r="AN40" s="3">
        <v>-9.36</v>
      </c>
      <c r="AO40" s="3">
        <v>93.18</v>
      </c>
      <c r="AP40" s="3">
        <v>0.78</v>
      </c>
      <c r="AQ40" s="3">
        <v>-0.78</v>
      </c>
      <c r="AR40" s="3">
        <v>1.9</v>
      </c>
      <c r="AS40" s="3">
        <v>0.8</v>
      </c>
      <c r="AT40" s="3">
        <v>-0.96</v>
      </c>
      <c r="AU40" s="3">
        <v>-4.63</v>
      </c>
      <c r="AV40" s="3">
        <v>2.89</v>
      </c>
      <c r="AW40" s="2">
        <v>1</v>
      </c>
      <c r="AX40" s="2">
        <v>0</v>
      </c>
      <c r="AY40" s="2">
        <v>0</v>
      </c>
      <c r="AZ40" s="2">
        <v>-1</v>
      </c>
      <c r="BA40" s="2">
        <v>0</v>
      </c>
      <c r="BB40" s="2">
        <v>1</v>
      </c>
      <c r="BC40" s="2">
        <v>1</v>
      </c>
      <c r="BD40" s="3"/>
      <c r="BE40" s="2">
        <v>419</v>
      </c>
      <c r="BF40" s="3"/>
      <c r="BG40" s="2">
        <v>441</v>
      </c>
      <c r="BH40" s="2">
        <v>30</v>
      </c>
      <c r="BI40" s="2">
        <v>176</v>
      </c>
      <c r="BJ40" s="2">
        <v>29</v>
      </c>
      <c r="BK40" s="2">
        <v>0</v>
      </c>
      <c r="BL40" s="2">
        <v>176</v>
      </c>
      <c r="BM40" s="2">
        <v>120</v>
      </c>
      <c r="BN40" s="2">
        <v>18</v>
      </c>
      <c r="BO40" s="2">
        <v>10</v>
      </c>
      <c r="BP40" s="2">
        <v>22</v>
      </c>
      <c r="BQ40" s="2">
        <v>6</v>
      </c>
      <c r="BR40" s="2">
        <v>9</v>
      </c>
      <c r="BS40" s="2">
        <v>7</v>
      </c>
      <c r="BT40" s="2">
        <v>1</v>
      </c>
      <c r="BU40" s="2">
        <v>0</v>
      </c>
      <c r="BV40" s="2">
        <v>1</v>
      </c>
      <c r="BW40" s="2">
        <v>0</v>
      </c>
      <c r="BX40" s="3">
        <v>39.909999999999997</v>
      </c>
      <c r="BY40" s="3"/>
      <c r="BZ40" s="3">
        <v>0</v>
      </c>
      <c r="CA40" s="3">
        <v>100</v>
      </c>
      <c r="CB40" s="3">
        <v>68.180000000000007</v>
      </c>
      <c r="CC40" s="3">
        <v>10.23</v>
      </c>
      <c r="CD40" s="3">
        <v>5.68</v>
      </c>
      <c r="CE40" s="3">
        <v>12.5</v>
      </c>
      <c r="CF40" s="3">
        <v>3.41</v>
      </c>
      <c r="CG40" s="141">
        <v>44220</v>
      </c>
      <c r="CH40" s="2" t="s">
        <v>147</v>
      </c>
      <c r="CI40" s="142" t="s">
        <v>148</v>
      </c>
      <c r="CJ40" s="143"/>
    </row>
    <row r="41" spans="1:88" x14ac:dyDescent="0.2">
      <c r="A41" s="140" t="s">
        <v>129</v>
      </c>
      <c r="B41" s="140" t="s">
        <v>130</v>
      </c>
      <c r="C41" s="2">
        <v>235</v>
      </c>
      <c r="D41" s="2">
        <v>32</v>
      </c>
      <c r="E41" s="2">
        <v>116</v>
      </c>
      <c r="F41" s="2">
        <v>30</v>
      </c>
      <c r="G41" s="2">
        <v>3</v>
      </c>
      <c r="H41" s="2">
        <v>113</v>
      </c>
      <c r="I41" s="2">
        <v>86</v>
      </c>
      <c r="J41" s="2">
        <v>5</v>
      </c>
      <c r="K41" s="2">
        <v>7</v>
      </c>
      <c r="L41" s="2">
        <v>3</v>
      </c>
      <c r="M41" s="2">
        <v>12</v>
      </c>
      <c r="N41" s="2">
        <v>7</v>
      </c>
      <c r="O41" s="2">
        <v>7</v>
      </c>
      <c r="P41" s="2">
        <v>0</v>
      </c>
      <c r="Q41" s="2">
        <v>0</v>
      </c>
      <c r="R41" s="2">
        <v>0</v>
      </c>
      <c r="S41" s="136">
        <v>0</v>
      </c>
      <c r="T41" s="2" t="s">
        <v>37</v>
      </c>
      <c r="U41" s="2"/>
      <c r="V41" s="2"/>
      <c r="W41" s="2"/>
      <c r="X41" s="2"/>
      <c r="Y41" s="2"/>
      <c r="Z41" s="2">
        <v>7</v>
      </c>
      <c r="AA41" s="2">
        <v>0</v>
      </c>
      <c r="AB41" s="2">
        <v>0</v>
      </c>
      <c r="AC41" s="2">
        <v>0</v>
      </c>
      <c r="AD41">
        <v>0</v>
      </c>
      <c r="AE41" s="137">
        <v>49.36</v>
      </c>
      <c r="AF41" s="3">
        <v>93.75</v>
      </c>
      <c r="AG41" s="3">
        <v>2.59</v>
      </c>
      <c r="AH41" s="3">
        <v>97.41</v>
      </c>
      <c r="AI41" s="3">
        <v>76.11</v>
      </c>
      <c r="AJ41" s="3">
        <v>4.42</v>
      </c>
      <c r="AK41" s="3">
        <v>6.19</v>
      </c>
      <c r="AL41" s="3">
        <v>2.65</v>
      </c>
      <c r="AM41" s="3">
        <v>10.62</v>
      </c>
      <c r="AN41" s="3">
        <v>-3.55</v>
      </c>
      <c r="AO41" s="3">
        <v>93.75</v>
      </c>
      <c r="AP41" s="3">
        <v>0.22</v>
      </c>
      <c r="AQ41" s="3">
        <v>-0.22</v>
      </c>
      <c r="AR41" s="3">
        <v>1.91</v>
      </c>
      <c r="AS41" s="3">
        <v>-8.48</v>
      </c>
      <c r="AT41" s="3">
        <v>0.55000000000000004</v>
      </c>
      <c r="AU41" s="3">
        <v>1.85</v>
      </c>
      <c r="AV41" s="3">
        <v>4.17</v>
      </c>
      <c r="AW41" s="2">
        <v>1</v>
      </c>
      <c r="AX41" s="2">
        <v>-1</v>
      </c>
      <c r="AY41" s="2">
        <v>0</v>
      </c>
      <c r="AZ41" s="2">
        <v>0</v>
      </c>
      <c r="BA41" s="2">
        <v>0</v>
      </c>
      <c r="BB41" s="2">
        <v>1</v>
      </c>
      <c r="BC41" s="2">
        <v>1</v>
      </c>
      <c r="BD41" s="3"/>
      <c r="BE41" s="2">
        <v>235</v>
      </c>
      <c r="BF41" s="3"/>
      <c r="BG41" s="2">
        <v>240</v>
      </c>
      <c r="BH41" s="2">
        <v>8</v>
      </c>
      <c r="BI41" s="2">
        <v>127</v>
      </c>
      <c r="BJ41" s="2">
        <v>7</v>
      </c>
      <c r="BK41" s="2">
        <v>3</v>
      </c>
      <c r="BL41" s="2">
        <v>124</v>
      </c>
      <c r="BM41" s="2">
        <v>92</v>
      </c>
      <c r="BN41" s="2">
        <v>16</v>
      </c>
      <c r="BO41" s="2">
        <v>7</v>
      </c>
      <c r="BP41" s="2">
        <v>1</v>
      </c>
      <c r="BQ41" s="2">
        <v>8</v>
      </c>
      <c r="BR41" s="2">
        <v>7</v>
      </c>
      <c r="BS41" s="2">
        <v>6</v>
      </c>
      <c r="BT41" s="2">
        <v>1</v>
      </c>
      <c r="BU41" s="2">
        <v>0</v>
      </c>
      <c r="BV41" s="2">
        <v>0</v>
      </c>
      <c r="BW41" s="2">
        <v>0</v>
      </c>
      <c r="BX41" s="3">
        <v>52.92</v>
      </c>
      <c r="BY41" s="3"/>
      <c r="BZ41" s="3">
        <v>2.36</v>
      </c>
      <c r="CA41" s="3">
        <v>97.64</v>
      </c>
      <c r="CB41" s="3">
        <v>74.19</v>
      </c>
      <c r="CC41" s="3">
        <v>12.9</v>
      </c>
      <c r="CD41" s="3">
        <v>5.65</v>
      </c>
      <c r="CE41" s="3">
        <v>0.81</v>
      </c>
      <c r="CF41" s="3">
        <v>6.45</v>
      </c>
      <c r="CG41" s="141">
        <v>44220</v>
      </c>
      <c r="CH41" s="2" t="s">
        <v>147</v>
      </c>
      <c r="CI41" s="142" t="s">
        <v>148</v>
      </c>
      <c r="CJ41" s="143"/>
    </row>
    <row r="42" spans="1:88" x14ac:dyDescent="0.2">
      <c r="A42" s="140" t="s">
        <v>131</v>
      </c>
      <c r="B42" s="140" t="s">
        <v>132</v>
      </c>
      <c r="C42" s="2">
        <v>214</v>
      </c>
      <c r="D42" s="2">
        <v>19</v>
      </c>
      <c r="E42" s="2">
        <v>68</v>
      </c>
      <c r="F42" s="2">
        <v>19</v>
      </c>
      <c r="G42" s="2">
        <v>2</v>
      </c>
      <c r="H42" s="2">
        <v>66</v>
      </c>
      <c r="I42" s="2">
        <v>31</v>
      </c>
      <c r="J42" s="2">
        <v>22</v>
      </c>
      <c r="K42" s="2">
        <v>6</v>
      </c>
      <c r="L42" s="2">
        <v>0</v>
      </c>
      <c r="M42" s="2">
        <v>7</v>
      </c>
      <c r="N42" s="2">
        <v>7</v>
      </c>
      <c r="O42" s="2">
        <v>4</v>
      </c>
      <c r="P42" s="2">
        <v>3</v>
      </c>
      <c r="Q42" s="2">
        <v>0</v>
      </c>
      <c r="R42" s="2">
        <v>0</v>
      </c>
      <c r="S42" s="136">
        <v>0</v>
      </c>
      <c r="T42" s="2" t="s">
        <v>37</v>
      </c>
      <c r="U42" s="2"/>
      <c r="V42" s="2"/>
      <c r="W42" s="2"/>
      <c r="X42" s="2"/>
      <c r="Y42" s="2"/>
      <c r="Z42" s="2">
        <v>4</v>
      </c>
      <c r="AA42" s="2">
        <v>3</v>
      </c>
      <c r="AB42" s="2">
        <v>0</v>
      </c>
      <c r="AC42" s="2">
        <v>0</v>
      </c>
      <c r="AD42">
        <v>0</v>
      </c>
      <c r="AE42" s="137">
        <v>31.78</v>
      </c>
      <c r="AF42" s="3">
        <v>100</v>
      </c>
      <c r="AG42" s="3">
        <v>2.94</v>
      </c>
      <c r="AH42" s="3">
        <v>97.06</v>
      </c>
      <c r="AI42" s="3">
        <v>46.97</v>
      </c>
      <c r="AJ42" s="3">
        <v>33.33</v>
      </c>
      <c r="AK42" s="3">
        <v>9.09</v>
      </c>
      <c r="AL42" s="3">
        <v>0</v>
      </c>
      <c r="AM42" s="3">
        <v>10.61</v>
      </c>
      <c r="AN42" s="3">
        <v>-5.72</v>
      </c>
      <c r="AO42" s="3">
        <v>100</v>
      </c>
      <c r="AP42" s="3">
        <v>-3.73</v>
      </c>
      <c r="AQ42" s="3">
        <v>3.73</v>
      </c>
      <c r="AR42" s="3">
        <v>-12.21</v>
      </c>
      <c r="AS42" s="3">
        <v>10.88</v>
      </c>
      <c r="AT42" s="3">
        <v>5.01</v>
      </c>
      <c r="AU42" s="3">
        <v>-6.12</v>
      </c>
      <c r="AV42" s="3">
        <v>2.44</v>
      </c>
      <c r="AW42" s="2">
        <v>-1</v>
      </c>
      <c r="AX42" s="2">
        <v>1</v>
      </c>
      <c r="AY42" s="2">
        <v>0</v>
      </c>
      <c r="AZ42" s="2">
        <v>0</v>
      </c>
      <c r="BA42" s="2">
        <v>0</v>
      </c>
      <c r="BB42" s="2">
        <v>1</v>
      </c>
      <c r="BC42" s="2">
        <v>1</v>
      </c>
      <c r="BD42" s="3"/>
      <c r="BE42" s="2">
        <v>214</v>
      </c>
      <c r="BF42" s="3"/>
      <c r="BG42" s="2">
        <v>280</v>
      </c>
      <c r="BH42" s="2">
        <v>6</v>
      </c>
      <c r="BI42" s="2">
        <v>105</v>
      </c>
      <c r="BJ42" s="2">
        <v>6</v>
      </c>
      <c r="BK42" s="2">
        <v>7</v>
      </c>
      <c r="BL42" s="2">
        <v>98</v>
      </c>
      <c r="BM42" s="2">
        <v>58</v>
      </c>
      <c r="BN42" s="2">
        <v>22</v>
      </c>
      <c r="BO42" s="2">
        <v>4</v>
      </c>
      <c r="BP42" s="2">
        <v>6</v>
      </c>
      <c r="BQ42" s="2">
        <v>8</v>
      </c>
      <c r="BR42" s="2">
        <v>7</v>
      </c>
      <c r="BS42" s="2">
        <v>5</v>
      </c>
      <c r="BT42" s="2">
        <v>2</v>
      </c>
      <c r="BU42" s="2">
        <v>0</v>
      </c>
      <c r="BV42" s="2">
        <v>0</v>
      </c>
      <c r="BW42" s="2">
        <v>0</v>
      </c>
      <c r="BX42" s="3">
        <v>37.5</v>
      </c>
      <c r="BY42" s="3"/>
      <c r="BZ42" s="3">
        <v>6.67</v>
      </c>
      <c r="CA42" s="3">
        <v>93.33</v>
      </c>
      <c r="CB42" s="3">
        <v>59.18</v>
      </c>
      <c r="CC42" s="3">
        <v>22.45</v>
      </c>
      <c r="CD42" s="3">
        <v>4.08</v>
      </c>
      <c r="CE42" s="3">
        <v>6.12</v>
      </c>
      <c r="CF42" s="3">
        <v>8.16</v>
      </c>
      <c r="CG42" s="141">
        <v>44220</v>
      </c>
      <c r="CH42" s="2" t="s">
        <v>147</v>
      </c>
      <c r="CI42" s="142" t="s">
        <v>148</v>
      </c>
      <c r="CJ42" s="143"/>
    </row>
    <row r="43" spans="1:88" x14ac:dyDescent="0.2">
      <c r="A43" s="140" t="s">
        <v>133</v>
      </c>
      <c r="B43" s="140" t="s">
        <v>134</v>
      </c>
      <c r="C43" s="2">
        <v>166</v>
      </c>
      <c r="D43" s="2">
        <v>12</v>
      </c>
      <c r="E43" s="2">
        <v>57</v>
      </c>
      <c r="F43" s="2">
        <v>12</v>
      </c>
      <c r="G43" s="2">
        <v>2</v>
      </c>
      <c r="H43" s="2">
        <v>55</v>
      </c>
      <c r="I43" s="2">
        <v>49</v>
      </c>
      <c r="J43" s="2">
        <v>3</v>
      </c>
      <c r="K43" s="2">
        <v>0</v>
      </c>
      <c r="L43" s="2">
        <v>0</v>
      </c>
      <c r="M43" s="2">
        <v>3</v>
      </c>
      <c r="N43" s="2">
        <v>7</v>
      </c>
      <c r="O43" s="2">
        <v>7</v>
      </c>
      <c r="P43" s="2">
        <v>0</v>
      </c>
      <c r="Q43" s="2">
        <v>0</v>
      </c>
      <c r="R43" s="2">
        <v>0</v>
      </c>
      <c r="S43" s="136">
        <v>0</v>
      </c>
      <c r="T43" s="2" t="s">
        <v>37</v>
      </c>
      <c r="U43" s="2"/>
      <c r="V43" s="2"/>
      <c r="W43" s="2"/>
      <c r="X43" s="2"/>
      <c r="Y43" s="2"/>
      <c r="Z43" s="2">
        <v>7</v>
      </c>
      <c r="AA43" s="2">
        <v>0</v>
      </c>
      <c r="AB43" s="2">
        <v>0</v>
      </c>
      <c r="AC43" s="2">
        <v>0</v>
      </c>
      <c r="AD43">
        <v>0</v>
      </c>
      <c r="AE43" s="137">
        <v>34.340000000000003</v>
      </c>
      <c r="AF43" s="3">
        <v>100</v>
      </c>
      <c r="AG43" s="3">
        <v>3.51</v>
      </c>
      <c r="AH43" s="3">
        <v>96.49</v>
      </c>
      <c r="AI43" s="3">
        <v>89.09</v>
      </c>
      <c r="AJ43" s="3">
        <v>5.45</v>
      </c>
      <c r="AK43" s="3">
        <v>0</v>
      </c>
      <c r="AL43" s="3">
        <v>0</v>
      </c>
      <c r="AM43" s="3">
        <v>5.45</v>
      </c>
      <c r="AN43" s="3">
        <v>-13.86</v>
      </c>
      <c r="AO43" s="3">
        <v>100</v>
      </c>
      <c r="AP43" s="3">
        <v>-1.49</v>
      </c>
      <c r="AQ43" s="3">
        <v>1.49</v>
      </c>
      <c r="AR43" s="3">
        <v>11.46</v>
      </c>
      <c r="AS43" s="3">
        <v>2.82</v>
      </c>
      <c r="AT43" s="3">
        <v>-7.89</v>
      </c>
      <c r="AU43" s="3">
        <v>-1.32</v>
      </c>
      <c r="AV43" s="3">
        <v>-5.07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1</v>
      </c>
      <c r="BC43" s="2">
        <v>1</v>
      </c>
      <c r="BD43" s="3"/>
      <c r="BE43" s="2">
        <v>166</v>
      </c>
      <c r="BF43" s="3"/>
      <c r="BG43" s="2">
        <v>166</v>
      </c>
      <c r="BH43" s="2">
        <v>4</v>
      </c>
      <c r="BI43" s="2">
        <v>80</v>
      </c>
      <c r="BJ43" s="2">
        <v>4</v>
      </c>
      <c r="BK43" s="2">
        <v>4</v>
      </c>
      <c r="BL43" s="2">
        <v>76</v>
      </c>
      <c r="BM43" s="2">
        <v>59</v>
      </c>
      <c r="BN43" s="2">
        <v>2</v>
      </c>
      <c r="BO43" s="2">
        <v>6</v>
      </c>
      <c r="BP43" s="2">
        <v>1</v>
      </c>
      <c r="BQ43" s="2">
        <v>8</v>
      </c>
      <c r="BR43" s="2">
        <v>7</v>
      </c>
      <c r="BS43" s="2">
        <v>7</v>
      </c>
      <c r="BT43" s="2">
        <v>0</v>
      </c>
      <c r="BU43" s="2">
        <v>0</v>
      </c>
      <c r="BV43" s="2">
        <v>0</v>
      </c>
      <c r="BW43" s="2">
        <v>0</v>
      </c>
      <c r="BX43" s="3">
        <v>48.19</v>
      </c>
      <c r="BY43" s="3"/>
      <c r="BZ43" s="3">
        <v>5</v>
      </c>
      <c r="CA43" s="3">
        <v>95</v>
      </c>
      <c r="CB43" s="3">
        <v>77.63</v>
      </c>
      <c r="CC43" s="3">
        <v>2.63</v>
      </c>
      <c r="CD43" s="3">
        <v>7.89</v>
      </c>
      <c r="CE43" s="3">
        <v>1.32</v>
      </c>
      <c r="CF43" s="3">
        <v>10.53</v>
      </c>
      <c r="CG43" s="141">
        <v>44220</v>
      </c>
      <c r="CH43" s="2" t="s">
        <v>147</v>
      </c>
      <c r="CI43" s="142" t="s">
        <v>148</v>
      </c>
      <c r="CJ43" s="143"/>
    </row>
    <row r="44" spans="1:88" x14ac:dyDescent="0.2">
      <c r="A44" s="140" t="s">
        <v>135</v>
      </c>
      <c r="B44" s="140" t="s">
        <v>136</v>
      </c>
      <c r="C44" s="2">
        <v>70</v>
      </c>
      <c r="D44" s="2">
        <v>13</v>
      </c>
      <c r="E44" s="2">
        <v>41</v>
      </c>
      <c r="F44" s="2">
        <v>13</v>
      </c>
      <c r="G44" s="2">
        <v>0</v>
      </c>
      <c r="H44" s="2">
        <v>41</v>
      </c>
      <c r="I44" s="2">
        <v>31</v>
      </c>
      <c r="J44" s="2">
        <v>3</v>
      </c>
      <c r="K44" s="2">
        <v>3</v>
      </c>
      <c r="L44" s="2">
        <v>2</v>
      </c>
      <c r="M44" s="2">
        <v>2</v>
      </c>
      <c r="N44" s="2">
        <v>7</v>
      </c>
      <c r="O44" s="2">
        <v>7</v>
      </c>
      <c r="P44" s="2">
        <v>0</v>
      </c>
      <c r="Q44" s="2">
        <v>0</v>
      </c>
      <c r="R44" s="2">
        <v>0</v>
      </c>
      <c r="S44" s="136">
        <v>0</v>
      </c>
      <c r="T44" s="2" t="s">
        <v>37</v>
      </c>
      <c r="U44" s="2"/>
      <c r="V44" s="2"/>
      <c r="W44" s="2"/>
      <c r="X44" s="2"/>
      <c r="Y44" s="2"/>
      <c r="Z44" s="2">
        <v>7</v>
      </c>
      <c r="AA44" s="2">
        <v>0</v>
      </c>
      <c r="AB44" s="2">
        <v>0</v>
      </c>
      <c r="AC44" s="2">
        <v>0</v>
      </c>
      <c r="AD44">
        <v>0</v>
      </c>
      <c r="AE44" s="137">
        <v>58.57</v>
      </c>
      <c r="AF44" s="3">
        <v>100</v>
      </c>
      <c r="AG44" s="3">
        <v>0</v>
      </c>
      <c r="AH44" s="3">
        <v>100</v>
      </c>
      <c r="AI44" s="3">
        <v>75.61</v>
      </c>
      <c r="AJ44" s="3">
        <v>7.32</v>
      </c>
      <c r="AK44" s="3">
        <v>7.32</v>
      </c>
      <c r="AL44" s="3">
        <v>4.88</v>
      </c>
      <c r="AM44" s="3">
        <v>4.88</v>
      </c>
      <c r="AN44" s="3">
        <v>1.43</v>
      </c>
      <c r="AO44" s="3">
        <v>100</v>
      </c>
      <c r="AP44" s="3">
        <v>0</v>
      </c>
      <c r="AQ44" s="3">
        <v>0</v>
      </c>
      <c r="AR44" s="3">
        <v>6.86</v>
      </c>
      <c r="AS44" s="3">
        <v>5.23</v>
      </c>
      <c r="AT44" s="3">
        <v>-11.43</v>
      </c>
      <c r="AU44" s="3">
        <v>-1.37</v>
      </c>
      <c r="AV44" s="3">
        <v>0.71</v>
      </c>
      <c r="AW44" s="2">
        <v>1</v>
      </c>
      <c r="AX44" s="2">
        <v>0</v>
      </c>
      <c r="AY44" s="2">
        <v>-1</v>
      </c>
      <c r="AZ44" s="2">
        <v>0</v>
      </c>
      <c r="BA44" s="2">
        <v>0</v>
      </c>
      <c r="BB44" s="2">
        <v>1</v>
      </c>
      <c r="BC44" s="2">
        <v>1</v>
      </c>
      <c r="BD44" s="3"/>
      <c r="BE44" s="2">
        <v>70</v>
      </c>
      <c r="BF44" s="3"/>
      <c r="BG44" s="2">
        <v>84</v>
      </c>
      <c r="BH44" s="2">
        <v>9</v>
      </c>
      <c r="BI44" s="2">
        <v>48</v>
      </c>
      <c r="BJ44" s="2">
        <v>9</v>
      </c>
      <c r="BK44" s="2">
        <v>0</v>
      </c>
      <c r="BL44" s="2">
        <v>48</v>
      </c>
      <c r="BM44" s="2">
        <v>33</v>
      </c>
      <c r="BN44" s="2">
        <v>1</v>
      </c>
      <c r="BO44" s="2">
        <v>9</v>
      </c>
      <c r="BP44" s="2">
        <v>3</v>
      </c>
      <c r="BQ44" s="2">
        <v>2</v>
      </c>
      <c r="BR44" s="2">
        <v>7</v>
      </c>
      <c r="BS44" s="2">
        <v>6</v>
      </c>
      <c r="BT44" s="2">
        <v>0</v>
      </c>
      <c r="BU44" s="2">
        <v>1</v>
      </c>
      <c r="BV44" s="2">
        <v>0</v>
      </c>
      <c r="BW44" s="2">
        <v>0</v>
      </c>
      <c r="BX44" s="3">
        <v>57.14</v>
      </c>
      <c r="BY44" s="3"/>
      <c r="BZ44" s="3">
        <v>0</v>
      </c>
      <c r="CA44" s="3">
        <v>100</v>
      </c>
      <c r="CB44" s="3">
        <v>68.75</v>
      </c>
      <c r="CC44" s="3">
        <v>2.08</v>
      </c>
      <c r="CD44" s="3">
        <v>18.75</v>
      </c>
      <c r="CE44" s="3">
        <v>6.25</v>
      </c>
      <c r="CF44" s="3">
        <v>4.17</v>
      </c>
      <c r="CG44" s="141">
        <v>44220</v>
      </c>
      <c r="CH44" s="2" t="s">
        <v>147</v>
      </c>
      <c r="CI44" s="142" t="s">
        <v>148</v>
      </c>
      <c r="CJ44" s="143"/>
    </row>
    <row r="45" spans="1:88" x14ac:dyDescent="0.2">
      <c r="A45" s="140" t="s">
        <v>137</v>
      </c>
      <c r="B45" s="140" t="s">
        <v>138</v>
      </c>
      <c r="C45" s="2">
        <v>416</v>
      </c>
      <c r="D45" s="2">
        <v>23</v>
      </c>
      <c r="E45" s="2">
        <v>115</v>
      </c>
      <c r="F45" s="2">
        <v>23</v>
      </c>
      <c r="G45" s="2">
        <v>0</v>
      </c>
      <c r="H45" s="2">
        <v>115</v>
      </c>
      <c r="I45" s="2">
        <v>81</v>
      </c>
      <c r="J45" s="2">
        <v>13</v>
      </c>
      <c r="K45" s="2">
        <v>5</v>
      </c>
      <c r="L45" s="2">
        <v>7</v>
      </c>
      <c r="M45" s="2">
        <v>9</v>
      </c>
      <c r="N45" s="2">
        <v>9</v>
      </c>
      <c r="O45" s="2">
        <v>8</v>
      </c>
      <c r="P45" s="2">
        <v>1</v>
      </c>
      <c r="Q45" s="2">
        <v>0</v>
      </c>
      <c r="R45" s="2">
        <v>0</v>
      </c>
      <c r="S45" s="136">
        <v>0</v>
      </c>
      <c r="T45" s="2" t="s">
        <v>37</v>
      </c>
      <c r="U45" s="2"/>
      <c r="V45" s="2"/>
      <c r="W45" s="2"/>
      <c r="X45" s="2"/>
      <c r="Y45" s="2"/>
      <c r="Z45" s="2">
        <v>8</v>
      </c>
      <c r="AA45" s="2">
        <v>1</v>
      </c>
      <c r="AB45" s="2">
        <v>0</v>
      </c>
      <c r="AC45" s="2">
        <v>0</v>
      </c>
      <c r="AD45">
        <v>0</v>
      </c>
      <c r="AE45" s="137">
        <v>27.64</v>
      </c>
      <c r="AF45" s="3">
        <v>100</v>
      </c>
      <c r="AG45" s="3">
        <v>0</v>
      </c>
      <c r="AH45" s="3">
        <v>100</v>
      </c>
      <c r="AI45" s="3">
        <v>70.430000000000007</v>
      </c>
      <c r="AJ45" s="3">
        <v>11.3</v>
      </c>
      <c r="AK45" s="3">
        <v>4.3499999999999996</v>
      </c>
      <c r="AL45" s="3">
        <v>6.09</v>
      </c>
      <c r="AM45" s="3">
        <v>7.83</v>
      </c>
      <c r="AN45" s="3">
        <v>-5.54</v>
      </c>
      <c r="AO45" s="3">
        <v>100</v>
      </c>
      <c r="AP45" s="3">
        <v>-4.6100000000000003</v>
      </c>
      <c r="AQ45" s="3">
        <v>4.6100000000000003</v>
      </c>
      <c r="AR45" s="3">
        <v>6.3</v>
      </c>
      <c r="AS45" s="3">
        <v>7.86</v>
      </c>
      <c r="AT45" s="3">
        <v>-6</v>
      </c>
      <c r="AU45" s="3">
        <v>-11.15</v>
      </c>
      <c r="AV45" s="3">
        <v>3</v>
      </c>
      <c r="AW45" s="2">
        <v>1</v>
      </c>
      <c r="AX45" s="2">
        <v>1</v>
      </c>
      <c r="AY45" s="2">
        <v>-1</v>
      </c>
      <c r="AZ45" s="2">
        <v>-1</v>
      </c>
      <c r="BA45" s="2">
        <v>0</v>
      </c>
      <c r="BB45" s="2">
        <v>1</v>
      </c>
      <c r="BC45" s="2">
        <v>1</v>
      </c>
      <c r="BD45" s="3"/>
      <c r="BE45" s="2">
        <v>416</v>
      </c>
      <c r="BF45" s="3"/>
      <c r="BG45" s="2">
        <v>458</v>
      </c>
      <c r="BH45" s="2">
        <v>7</v>
      </c>
      <c r="BI45" s="2">
        <v>152</v>
      </c>
      <c r="BJ45" s="2">
        <v>7</v>
      </c>
      <c r="BK45" s="2">
        <v>7</v>
      </c>
      <c r="BL45" s="2">
        <v>145</v>
      </c>
      <c r="BM45" s="2">
        <v>93</v>
      </c>
      <c r="BN45" s="2">
        <v>5</v>
      </c>
      <c r="BO45" s="2">
        <v>15</v>
      </c>
      <c r="BP45" s="2">
        <v>25</v>
      </c>
      <c r="BQ45" s="2">
        <v>7</v>
      </c>
      <c r="BR45" s="2">
        <v>9</v>
      </c>
      <c r="BS45" s="2">
        <v>7</v>
      </c>
      <c r="BT45" s="2">
        <v>0</v>
      </c>
      <c r="BU45" s="2">
        <v>1</v>
      </c>
      <c r="BV45" s="2">
        <v>1</v>
      </c>
      <c r="BW45" s="2">
        <v>0</v>
      </c>
      <c r="BX45" s="3">
        <v>33.19</v>
      </c>
      <c r="BY45" s="3"/>
      <c r="BZ45" s="3">
        <v>4.6100000000000003</v>
      </c>
      <c r="CA45" s="3">
        <v>95.39</v>
      </c>
      <c r="CB45" s="3">
        <v>64.14</v>
      </c>
      <c r="CC45" s="3">
        <v>3.45</v>
      </c>
      <c r="CD45" s="3">
        <v>10.34</v>
      </c>
      <c r="CE45" s="3">
        <v>17.239999999999998</v>
      </c>
      <c r="CF45" s="3">
        <v>4.83</v>
      </c>
      <c r="CG45" s="141">
        <v>44220</v>
      </c>
      <c r="CH45" s="2" t="s">
        <v>147</v>
      </c>
      <c r="CI45" s="142" t="s">
        <v>148</v>
      </c>
      <c r="CJ45" s="143"/>
    </row>
    <row r="46" spans="1:88" x14ac:dyDescent="0.2">
      <c r="A46" s="140" t="s">
        <v>139</v>
      </c>
      <c r="B46" s="140" t="s">
        <v>140</v>
      </c>
      <c r="C46" s="2">
        <v>226</v>
      </c>
      <c r="D46" s="2">
        <v>9</v>
      </c>
      <c r="E46" s="2">
        <v>87</v>
      </c>
      <c r="F46" s="2">
        <v>8</v>
      </c>
      <c r="G46" s="2">
        <v>0</v>
      </c>
      <c r="H46" s="2">
        <v>87</v>
      </c>
      <c r="I46" s="2">
        <v>49</v>
      </c>
      <c r="J46" s="2">
        <v>31</v>
      </c>
      <c r="K46" s="2">
        <v>1</v>
      </c>
      <c r="L46" s="2">
        <v>1</v>
      </c>
      <c r="M46" s="2">
        <v>5</v>
      </c>
      <c r="N46" s="2">
        <v>7</v>
      </c>
      <c r="O46" s="2">
        <v>4</v>
      </c>
      <c r="P46" s="2">
        <v>3</v>
      </c>
      <c r="Q46" s="2">
        <v>0</v>
      </c>
      <c r="R46" s="2">
        <v>0</v>
      </c>
      <c r="S46" s="136">
        <v>0</v>
      </c>
      <c r="T46" s="2" t="s">
        <v>37</v>
      </c>
      <c r="U46" s="2"/>
      <c r="V46" s="2"/>
      <c r="W46" s="2"/>
      <c r="X46" s="2"/>
      <c r="Y46" s="2"/>
      <c r="Z46" s="2">
        <v>4</v>
      </c>
      <c r="AA46" s="2">
        <v>3</v>
      </c>
      <c r="AB46" s="2">
        <v>0</v>
      </c>
      <c r="AC46" s="2">
        <v>0</v>
      </c>
      <c r="AD46">
        <v>0</v>
      </c>
      <c r="AE46" s="137">
        <v>38.5</v>
      </c>
      <c r="AF46" s="3">
        <v>88.89</v>
      </c>
      <c r="AG46" s="3">
        <v>0</v>
      </c>
      <c r="AH46" s="3">
        <v>100</v>
      </c>
      <c r="AI46" s="3">
        <v>56.32</v>
      </c>
      <c r="AJ46" s="3">
        <v>35.630000000000003</v>
      </c>
      <c r="AK46" s="3">
        <v>1.1499999999999999</v>
      </c>
      <c r="AL46" s="3">
        <v>1.1499999999999999</v>
      </c>
      <c r="AM46" s="3">
        <v>5.75</v>
      </c>
      <c r="AN46" s="3">
        <v>-7.04</v>
      </c>
      <c r="AO46" s="3">
        <v>88.89</v>
      </c>
      <c r="AP46" s="3">
        <v>-0.93</v>
      </c>
      <c r="AQ46" s="3">
        <v>0.93</v>
      </c>
      <c r="AR46" s="3">
        <v>5.38</v>
      </c>
      <c r="AS46" s="3">
        <v>13.93</v>
      </c>
      <c r="AT46" s="3">
        <v>-11.11</v>
      </c>
      <c r="AU46" s="3">
        <v>-3.57</v>
      </c>
      <c r="AV46" s="3">
        <v>-4.63</v>
      </c>
      <c r="AW46" s="2">
        <v>0</v>
      </c>
      <c r="AX46" s="2">
        <v>1</v>
      </c>
      <c r="AY46" s="2">
        <v>-1</v>
      </c>
      <c r="AZ46" s="2">
        <v>0</v>
      </c>
      <c r="BA46" s="2">
        <v>0</v>
      </c>
      <c r="BB46" s="2">
        <v>1</v>
      </c>
      <c r="BC46" s="2">
        <v>1</v>
      </c>
      <c r="BD46" s="3"/>
      <c r="BE46" s="2">
        <v>226</v>
      </c>
      <c r="BF46" s="3"/>
      <c r="BG46" s="2">
        <v>235</v>
      </c>
      <c r="BH46" s="2">
        <v>6</v>
      </c>
      <c r="BI46" s="2">
        <v>107</v>
      </c>
      <c r="BJ46" s="2">
        <v>6</v>
      </c>
      <c r="BK46" s="2">
        <v>1</v>
      </c>
      <c r="BL46" s="2">
        <v>106</v>
      </c>
      <c r="BM46" s="2">
        <v>54</v>
      </c>
      <c r="BN46" s="2">
        <v>23</v>
      </c>
      <c r="BO46" s="2">
        <v>13</v>
      </c>
      <c r="BP46" s="2">
        <v>5</v>
      </c>
      <c r="BQ46" s="2">
        <v>11</v>
      </c>
      <c r="BR46" s="2">
        <v>7</v>
      </c>
      <c r="BS46" s="2">
        <v>4</v>
      </c>
      <c r="BT46" s="2">
        <v>2</v>
      </c>
      <c r="BU46" s="2">
        <v>1</v>
      </c>
      <c r="BV46" s="2">
        <v>0</v>
      </c>
      <c r="BW46" s="2">
        <v>0</v>
      </c>
      <c r="BX46" s="3">
        <v>45.53</v>
      </c>
      <c r="BY46" s="3"/>
      <c r="BZ46" s="3">
        <v>0.93</v>
      </c>
      <c r="CA46" s="3">
        <v>99.07</v>
      </c>
      <c r="CB46" s="3">
        <v>50.94</v>
      </c>
      <c r="CC46" s="3">
        <v>21.7</v>
      </c>
      <c r="CD46" s="3">
        <v>12.26</v>
      </c>
      <c r="CE46" s="3">
        <v>4.72</v>
      </c>
      <c r="CF46" s="3">
        <v>10.38</v>
      </c>
      <c r="CG46" s="141">
        <v>44220</v>
      </c>
      <c r="CH46" s="2" t="s">
        <v>147</v>
      </c>
      <c r="CI46" s="142" t="s">
        <v>148</v>
      </c>
      <c r="CJ46" s="143"/>
    </row>
    <row r="47" spans="1:88" x14ac:dyDescent="0.2">
      <c r="A47" s="140" t="s">
        <v>141</v>
      </c>
      <c r="B47" s="140" t="s">
        <v>142</v>
      </c>
      <c r="C47" s="2">
        <v>439</v>
      </c>
      <c r="D47" s="2">
        <v>22</v>
      </c>
      <c r="E47" s="2">
        <v>133</v>
      </c>
      <c r="F47" s="2">
        <v>22</v>
      </c>
      <c r="G47" s="2">
        <v>0</v>
      </c>
      <c r="H47" s="2">
        <v>133</v>
      </c>
      <c r="I47" s="2">
        <v>104</v>
      </c>
      <c r="J47" s="2">
        <v>16</v>
      </c>
      <c r="K47" s="2">
        <v>7</v>
      </c>
      <c r="L47" s="2">
        <v>1</v>
      </c>
      <c r="M47" s="2">
        <v>5</v>
      </c>
      <c r="N47" s="2">
        <v>9</v>
      </c>
      <c r="O47" s="2">
        <v>8</v>
      </c>
      <c r="P47" s="2">
        <v>1</v>
      </c>
      <c r="Q47" s="2">
        <v>0</v>
      </c>
      <c r="R47" s="2">
        <v>0</v>
      </c>
      <c r="S47" s="136">
        <v>0</v>
      </c>
      <c r="T47" s="2" t="s">
        <v>37</v>
      </c>
      <c r="U47" s="2"/>
      <c r="V47" s="2"/>
      <c r="W47" s="2"/>
      <c r="X47" s="2"/>
      <c r="Y47" s="2"/>
      <c r="Z47" s="2">
        <v>8</v>
      </c>
      <c r="AA47" s="2">
        <v>1</v>
      </c>
      <c r="AB47" s="2">
        <v>0</v>
      </c>
      <c r="AC47" s="2">
        <v>0</v>
      </c>
      <c r="AD47">
        <v>0</v>
      </c>
      <c r="AE47" s="137">
        <v>30.3</v>
      </c>
      <c r="AF47" s="3">
        <v>100</v>
      </c>
      <c r="AG47" s="3">
        <v>0</v>
      </c>
      <c r="AH47" s="3">
        <v>100</v>
      </c>
      <c r="AI47" s="3">
        <v>78.2</v>
      </c>
      <c r="AJ47" s="3">
        <v>12.03</v>
      </c>
      <c r="AK47" s="3">
        <v>5.26</v>
      </c>
      <c r="AL47" s="3">
        <v>0.75</v>
      </c>
      <c r="AM47" s="3">
        <v>3.76</v>
      </c>
      <c r="AN47" s="3">
        <v>-12.96</v>
      </c>
      <c r="AO47" s="3">
        <v>100</v>
      </c>
      <c r="AP47" s="3">
        <v>-2.15</v>
      </c>
      <c r="AQ47" s="3">
        <v>2.15</v>
      </c>
      <c r="AR47" s="3">
        <v>2.37</v>
      </c>
      <c r="AS47" s="3">
        <v>2.14</v>
      </c>
      <c r="AT47" s="3">
        <v>-3.53</v>
      </c>
      <c r="AU47" s="3">
        <v>-0.9</v>
      </c>
      <c r="AV47" s="3">
        <v>-0.09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1</v>
      </c>
      <c r="BC47" s="2">
        <v>1</v>
      </c>
      <c r="BD47" s="3"/>
      <c r="BE47" s="2">
        <v>439</v>
      </c>
      <c r="BF47" s="3"/>
      <c r="BG47" s="2">
        <v>430</v>
      </c>
      <c r="BH47" s="2">
        <v>12</v>
      </c>
      <c r="BI47" s="2">
        <v>186</v>
      </c>
      <c r="BJ47" s="2">
        <v>12</v>
      </c>
      <c r="BK47" s="2">
        <v>4</v>
      </c>
      <c r="BL47" s="2">
        <v>182</v>
      </c>
      <c r="BM47" s="2">
        <v>138</v>
      </c>
      <c r="BN47" s="2">
        <v>18</v>
      </c>
      <c r="BO47" s="2">
        <v>16</v>
      </c>
      <c r="BP47" s="2">
        <v>3</v>
      </c>
      <c r="BQ47" s="2">
        <v>7</v>
      </c>
      <c r="BR47" s="2">
        <v>9</v>
      </c>
      <c r="BS47" s="2">
        <v>8</v>
      </c>
      <c r="BT47" s="2">
        <v>1</v>
      </c>
      <c r="BU47" s="2">
        <v>0</v>
      </c>
      <c r="BV47" s="2">
        <v>0</v>
      </c>
      <c r="BW47" s="2">
        <v>0</v>
      </c>
      <c r="BX47" s="3">
        <v>43.26</v>
      </c>
      <c r="BY47" s="3"/>
      <c r="BZ47" s="3">
        <v>2.15</v>
      </c>
      <c r="CA47" s="3">
        <v>97.85</v>
      </c>
      <c r="CB47" s="3">
        <v>75.819999999999993</v>
      </c>
      <c r="CC47" s="3">
        <v>9.89</v>
      </c>
      <c r="CD47" s="3">
        <v>8.7899999999999991</v>
      </c>
      <c r="CE47" s="3">
        <v>1.65</v>
      </c>
      <c r="CF47" s="3">
        <v>3.85</v>
      </c>
      <c r="CG47" s="141">
        <v>44220</v>
      </c>
      <c r="CH47" s="2" t="s">
        <v>147</v>
      </c>
      <c r="CI47" s="142" t="s">
        <v>148</v>
      </c>
      <c r="CJ47" s="143"/>
    </row>
    <row r="48" spans="1:88" x14ac:dyDescent="0.2">
      <c r="A48" s="140" t="s">
        <v>143</v>
      </c>
      <c r="B48" s="140" t="s">
        <v>144</v>
      </c>
      <c r="C48" s="2">
        <v>203</v>
      </c>
      <c r="D48" s="2">
        <v>31</v>
      </c>
      <c r="E48" s="2">
        <v>109</v>
      </c>
      <c r="F48" s="2">
        <v>28</v>
      </c>
      <c r="G48" s="2">
        <v>3</v>
      </c>
      <c r="H48" s="2">
        <v>106</v>
      </c>
      <c r="I48" s="2">
        <v>65</v>
      </c>
      <c r="J48" s="2">
        <v>21</v>
      </c>
      <c r="K48" s="2">
        <v>16</v>
      </c>
      <c r="L48" s="2">
        <v>2</v>
      </c>
      <c r="M48" s="2">
        <v>2</v>
      </c>
      <c r="N48" s="2">
        <v>7</v>
      </c>
      <c r="O48" s="2">
        <v>5</v>
      </c>
      <c r="P48" s="2">
        <v>1</v>
      </c>
      <c r="Q48" s="2">
        <v>1</v>
      </c>
      <c r="R48" s="2">
        <v>0</v>
      </c>
      <c r="S48" s="136">
        <v>0</v>
      </c>
      <c r="T48" s="2" t="s">
        <v>37</v>
      </c>
      <c r="U48" s="2"/>
      <c r="V48" s="2"/>
      <c r="W48" s="2"/>
      <c r="X48" s="2"/>
      <c r="Y48" s="2"/>
      <c r="Z48" s="2">
        <v>5</v>
      </c>
      <c r="AA48" s="2">
        <v>1</v>
      </c>
      <c r="AB48" s="2">
        <v>1</v>
      </c>
      <c r="AC48" s="2">
        <v>0</v>
      </c>
      <c r="AD48">
        <v>0</v>
      </c>
      <c r="AE48" s="137">
        <v>53.69</v>
      </c>
      <c r="AF48" s="3">
        <v>90.32</v>
      </c>
      <c r="AG48" s="3">
        <v>2.75</v>
      </c>
      <c r="AH48" s="3">
        <v>97.25</v>
      </c>
      <c r="AI48" s="3">
        <v>61.32</v>
      </c>
      <c r="AJ48" s="3">
        <v>19.809999999999999</v>
      </c>
      <c r="AK48" s="3">
        <v>15.09</v>
      </c>
      <c r="AL48" s="3">
        <v>1.89</v>
      </c>
      <c r="AM48" s="3">
        <v>1.89</v>
      </c>
      <c r="AN48" s="3">
        <v>-6.03</v>
      </c>
      <c r="AO48" s="3">
        <v>90.32</v>
      </c>
      <c r="AP48" s="3">
        <v>-2.5499999999999998</v>
      </c>
      <c r="AQ48" s="3">
        <v>2.5499999999999998</v>
      </c>
      <c r="AR48" s="3">
        <v>6.92</v>
      </c>
      <c r="AS48" s="3">
        <v>-9.7899999999999991</v>
      </c>
      <c r="AT48" s="3">
        <v>7.09</v>
      </c>
      <c r="AU48" s="3">
        <v>-2.11</v>
      </c>
      <c r="AV48" s="3">
        <v>-2.11</v>
      </c>
      <c r="AW48" s="2">
        <v>0</v>
      </c>
      <c r="AX48" s="2">
        <v>-1</v>
      </c>
      <c r="AY48" s="2">
        <v>1</v>
      </c>
      <c r="AZ48" s="2">
        <v>0</v>
      </c>
      <c r="BA48" s="2">
        <v>0</v>
      </c>
      <c r="BB48" s="2">
        <v>1</v>
      </c>
      <c r="BC48" s="2">
        <v>1</v>
      </c>
      <c r="BD48" s="3"/>
      <c r="BE48" s="2">
        <v>203</v>
      </c>
      <c r="BF48" s="3"/>
      <c r="BG48" s="2">
        <v>221</v>
      </c>
      <c r="BH48" s="2">
        <v>17</v>
      </c>
      <c r="BI48" s="2">
        <v>132</v>
      </c>
      <c r="BJ48" s="2">
        <v>17</v>
      </c>
      <c r="BK48" s="2">
        <v>7</v>
      </c>
      <c r="BL48" s="2">
        <v>125</v>
      </c>
      <c r="BM48" s="2">
        <v>68</v>
      </c>
      <c r="BN48" s="2">
        <v>37</v>
      </c>
      <c r="BO48" s="2">
        <v>10</v>
      </c>
      <c r="BP48" s="2">
        <v>5</v>
      </c>
      <c r="BQ48" s="2">
        <v>5</v>
      </c>
      <c r="BR48" s="2">
        <v>7</v>
      </c>
      <c r="BS48" s="2">
        <v>5</v>
      </c>
      <c r="BT48" s="2">
        <v>2</v>
      </c>
      <c r="BU48" s="2">
        <v>0</v>
      </c>
      <c r="BV48" s="2">
        <v>0</v>
      </c>
      <c r="BW48" s="2">
        <v>0</v>
      </c>
      <c r="BX48" s="3">
        <v>59.73</v>
      </c>
      <c r="BY48" s="3"/>
      <c r="BZ48" s="3">
        <v>5.3</v>
      </c>
      <c r="CA48" s="3">
        <v>94.7</v>
      </c>
      <c r="CB48" s="3">
        <v>54.4</v>
      </c>
      <c r="CC48" s="3">
        <v>29.6</v>
      </c>
      <c r="CD48" s="3">
        <v>8</v>
      </c>
      <c r="CE48" s="3">
        <v>4</v>
      </c>
      <c r="CF48" s="3">
        <v>4</v>
      </c>
      <c r="CG48" s="141">
        <v>44220</v>
      </c>
      <c r="CH48" s="2" t="s">
        <v>147</v>
      </c>
      <c r="CI48" s="142" t="s">
        <v>148</v>
      </c>
      <c r="CJ48" s="143"/>
    </row>
    <row r="49" spans="1:88" x14ac:dyDescent="0.2">
      <c r="A49" s="140" t="s">
        <v>146</v>
      </c>
      <c r="B49" s="140" t="s">
        <v>145</v>
      </c>
      <c r="C49" s="2">
        <v>260</v>
      </c>
      <c r="D49" s="2">
        <v>41</v>
      </c>
      <c r="E49" s="2">
        <v>149</v>
      </c>
      <c r="F49" s="2">
        <v>40</v>
      </c>
      <c r="G49" s="2">
        <v>0</v>
      </c>
      <c r="H49" s="2">
        <v>149</v>
      </c>
      <c r="I49" s="2">
        <v>80</v>
      </c>
      <c r="J49" s="2">
        <v>61</v>
      </c>
      <c r="K49" s="2">
        <v>2</v>
      </c>
      <c r="L49" s="2">
        <v>3</v>
      </c>
      <c r="M49" s="2">
        <v>3</v>
      </c>
      <c r="N49" s="2">
        <v>7</v>
      </c>
      <c r="O49" s="2">
        <v>4</v>
      </c>
      <c r="P49" s="2">
        <v>3</v>
      </c>
      <c r="Q49" s="2">
        <v>0</v>
      </c>
      <c r="R49" s="2">
        <v>0</v>
      </c>
      <c r="S49" s="136">
        <v>0</v>
      </c>
      <c r="T49" s="2" t="s">
        <v>37</v>
      </c>
      <c r="U49" s="2"/>
      <c r="V49" s="2"/>
      <c r="W49" s="2"/>
      <c r="X49" s="2"/>
      <c r="Y49" s="2"/>
      <c r="Z49" s="2">
        <v>4</v>
      </c>
      <c r="AA49" s="2">
        <v>3</v>
      </c>
      <c r="AB49" s="2">
        <v>0</v>
      </c>
      <c r="AC49" s="2">
        <v>0</v>
      </c>
      <c r="AD49">
        <v>0</v>
      </c>
      <c r="AE49" s="137">
        <v>57.31</v>
      </c>
      <c r="AF49" s="3">
        <v>97.56</v>
      </c>
      <c r="AG49" s="3">
        <v>0</v>
      </c>
      <c r="AH49" s="3">
        <v>100</v>
      </c>
      <c r="AI49" s="3">
        <v>53.69</v>
      </c>
      <c r="AJ49" s="3">
        <v>40.94</v>
      </c>
      <c r="AK49" s="3">
        <v>1.34</v>
      </c>
      <c r="AL49" s="3">
        <v>2.0099999999999998</v>
      </c>
      <c r="AM49" s="3">
        <v>2.0099999999999998</v>
      </c>
      <c r="AN49" s="3">
        <v>-12.48</v>
      </c>
      <c r="AO49" s="3">
        <v>97.56</v>
      </c>
      <c r="AP49" s="3">
        <v>-1</v>
      </c>
      <c r="AQ49" s="3">
        <v>1</v>
      </c>
      <c r="AR49" s="3">
        <v>3.44</v>
      </c>
      <c r="AS49" s="3">
        <v>0.24</v>
      </c>
      <c r="AT49" s="3">
        <v>-3.68</v>
      </c>
      <c r="AU49" s="3">
        <v>-1</v>
      </c>
      <c r="AV49" s="3">
        <v>1.01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1</v>
      </c>
      <c r="BC49" s="2">
        <v>1</v>
      </c>
      <c r="BD49" s="3"/>
      <c r="BE49" s="2">
        <v>260</v>
      </c>
      <c r="BF49" s="3"/>
      <c r="BG49" s="2">
        <v>288</v>
      </c>
      <c r="BH49" s="2">
        <v>20</v>
      </c>
      <c r="BI49" s="2">
        <v>201</v>
      </c>
      <c r="BJ49" s="2">
        <v>20</v>
      </c>
      <c r="BK49" s="2">
        <v>2</v>
      </c>
      <c r="BL49" s="2">
        <v>199</v>
      </c>
      <c r="BM49" s="2">
        <v>100</v>
      </c>
      <c r="BN49" s="2">
        <v>81</v>
      </c>
      <c r="BO49" s="2">
        <v>10</v>
      </c>
      <c r="BP49" s="2">
        <v>6</v>
      </c>
      <c r="BQ49" s="2">
        <v>2</v>
      </c>
      <c r="BR49" s="2">
        <v>7</v>
      </c>
      <c r="BS49" s="2">
        <v>4</v>
      </c>
      <c r="BT49" s="2">
        <v>3</v>
      </c>
      <c r="BU49" s="2">
        <v>0</v>
      </c>
      <c r="BV49" s="2">
        <v>0</v>
      </c>
      <c r="BW49" s="2">
        <v>0</v>
      </c>
      <c r="BX49" s="3">
        <v>69.790000000000006</v>
      </c>
      <c r="BY49" s="3"/>
      <c r="BZ49" s="3">
        <v>1</v>
      </c>
      <c r="CA49" s="3">
        <v>99</v>
      </c>
      <c r="CB49" s="3">
        <v>50.25</v>
      </c>
      <c r="CC49" s="3">
        <v>40.700000000000003</v>
      </c>
      <c r="CD49" s="3">
        <v>5.03</v>
      </c>
      <c r="CE49" s="3">
        <v>3.02</v>
      </c>
      <c r="CF49" s="3">
        <v>1.01</v>
      </c>
      <c r="CG49" s="141">
        <v>44220</v>
      </c>
      <c r="CH49" s="2" t="s">
        <v>147</v>
      </c>
      <c r="CI49" s="142" t="s">
        <v>148</v>
      </c>
      <c r="CJ49" s="143"/>
    </row>
    <row r="50" spans="1:88" x14ac:dyDescent="0.2">
      <c r="CG50" s="141"/>
      <c r="CH50" s="2"/>
      <c r="CI50" s="142"/>
      <c r="CJ50" s="143"/>
    </row>
    <row r="51" spans="1:88" x14ac:dyDescent="0.2">
      <c r="CG51" s="141"/>
      <c r="CH51" s="2"/>
      <c r="CI51" s="142"/>
      <c r="CJ51" s="143"/>
    </row>
    <row r="52" spans="1:88" x14ac:dyDescent="0.2">
      <c r="CG52" s="141"/>
      <c r="CH52" s="2"/>
      <c r="CI52" s="142"/>
      <c r="CJ52" s="143"/>
    </row>
    <row r="53" spans="1:88" x14ac:dyDescent="0.2">
      <c r="CG53" s="141"/>
      <c r="CH53" s="2"/>
      <c r="CI53" s="142"/>
      <c r="CJ53" s="143"/>
    </row>
    <row r="54" spans="1:88" x14ac:dyDescent="0.2">
      <c r="CG54" s="141"/>
      <c r="CH54" s="2"/>
      <c r="CI54" s="142"/>
      <c r="CJ54" s="143"/>
    </row>
    <row r="55" spans="1:88" x14ac:dyDescent="0.2">
      <c r="CG55" s="141"/>
      <c r="CH55" s="2"/>
      <c r="CI55" s="142"/>
      <c r="CJ55" s="143"/>
    </row>
    <row r="56" spans="1:88" x14ac:dyDescent="0.2">
      <c r="Y56"/>
      <c r="AE56"/>
      <c r="CG56" s="141"/>
      <c r="CH56" s="2"/>
      <c r="CI56" s="142"/>
      <c r="CJ56" s="143"/>
    </row>
    <row r="57" spans="1:88" x14ac:dyDescent="0.2">
      <c r="Y57"/>
      <c r="AE57"/>
      <c r="CG57" s="141"/>
      <c r="CH57" s="2"/>
      <c r="CI57" s="142"/>
      <c r="CJ57" s="143"/>
    </row>
    <row r="58" spans="1:88" x14ac:dyDescent="0.2">
      <c r="Y58"/>
      <c r="AE58"/>
      <c r="CG58" s="141"/>
      <c r="CH58" s="2"/>
      <c r="CI58" s="142"/>
      <c r="CJ58" s="143"/>
    </row>
    <row r="59" spans="1:88" x14ac:dyDescent="0.2">
      <c r="Y59"/>
      <c r="AE59"/>
      <c r="CG59" s="141"/>
      <c r="CH59" s="2"/>
      <c r="CI59" s="142"/>
      <c r="CJ59" s="143"/>
    </row>
    <row r="60" spans="1:88" x14ac:dyDescent="0.2">
      <c r="Y60"/>
      <c r="AE60"/>
      <c r="CG60" s="141"/>
      <c r="CH60" s="2"/>
      <c r="CI60" s="142"/>
      <c r="CJ60" s="143"/>
    </row>
    <row r="61" spans="1:88" x14ac:dyDescent="0.2">
      <c r="Y61"/>
      <c r="AE61"/>
      <c r="CG61" s="141"/>
      <c r="CH61" s="2"/>
      <c r="CI61" s="142"/>
      <c r="CJ61" s="143"/>
    </row>
    <row r="62" spans="1:88" x14ac:dyDescent="0.2">
      <c r="Y62"/>
      <c r="AE62"/>
      <c r="CG62" s="141"/>
      <c r="CH62" s="2"/>
      <c r="CI62" s="142"/>
      <c r="CJ62" s="143"/>
    </row>
    <row r="63" spans="1:88" x14ac:dyDescent="0.2">
      <c r="Y63"/>
      <c r="AE63"/>
      <c r="CG63" s="141"/>
      <c r="CH63" s="2"/>
      <c r="CI63" s="142"/>
      <c r="CJ63" s="143"/>
    </row>
    <row r="64" spans="1:88" x14ac:dyDescent="0.2">
      <c r="Y64"/>
      <c r="AE64"/>
      <c r="CG64" s="141"/>
      <c r="CH64" s="2"/>
      <c r="CI64" s="142"/>
      <c r="CJ64" s="143"/>
    </row>
    <row r="65" spans="25:88" x14ac:dyDescent="0.2">
      <c r="Y65"/>
      <c r="AE65"/>
      <c r="CG65" s="141"/>
      <c r="CH65" s="2"/>
      <c r="CI65" s="142"/>
      <c r="CJ65" s="143"/>
    </row>
    <row r="66" spans="25:88" x14ac:dyDescent="0.2">
      <c r="Y66"/>
      <c r="AE66"/>
    </row>
    <row r="67" spans="25:88" x14ac:dyDescent="0.2">
      <c r="Y67"/>
      <c r="AE67"/>
    </row>
    <row r="68" spans="25:88" x14ac:dyDescent="0.2">
      <c r="Y68"/>
      <c r="AE68"/>
    </row>
    <row r="69" spans="25:88" x14ac:dyDescent="0.2">
      <c r="Y69"/>
      <c r="AE69"/>
    </row>
    <row r="70" spans="25:88" x14ac:dyDescent="0.2">
      <c r="Y70"/>
      <c r="AE70"/>
    </row>
    <row r="71" spans="25:88" x14ac:dyDescent="0.2">
      <c r="Y71"/>
      <c r="AE71"/>
    </row>
    <row r="72" spans="25:88" x14ac:dyDescent="0.2">
      <c r="Y72"/>
      <c r="AE72"/>
    </row>
    <row r="73" spans="25:88" x14ac:dyDescent="0.2">
      <c r="Y73"/>
      <c r="AE73"/>
    </row>
    <row r="74" spans="25:88" x14ac:dyDescent="0.2">
      <c r="Y74"/>
      <c r="AE74"/>
    </row>
    <row r="75" spans="25:88" x14ac:dyDescent="0.2">
      <c r="Y75"/>
      <c r="AE75"/>
    </row>
    <row r="76" spans="25:88" x14ac:dyDescent="0.2">
      <c r="Y76"/>
      <c r="AE76"/>
    </row>
    <row r="77" spans="25:88" x14ac:dyDescent="0.2">
      <c r="Y77"/>
      <c r="AE77"/>
    </row>
    <row r="78" spans="25:88" x14ac:dyDescent="0.2">
      <c r="Y78"/>
      <c r="AE78"/>
    </row>
    <row r="79" spans="25:88" x14ac:dyDescent="0.2">
      <c r="Y79"/>
      <c r="AE79"/>
    </row>
    <row r="80" spans="25:88" x14ac:dyDescent="0.2">
      <c r="Y80"/>
      <c r="AE80"/>
    </row>
    <row r="81" spans="25:31" x14ac:dyDescent="0.2">
      <c r="Y81"/>
      <c r="AE81"/>
    </row>
    <row r="82" spans="25:31" x14ac:dyDescent="0.2">
      <c r="Y82"/>
      <c r="AE82"/>
    </row>
    <row r="83" spans="25:31" x14ac:dyDescent="0.2">
      <c r="Y83"/>
      <c r="AE83"/>
    </row>
    <row r="84" spans="25:31" x14ac:dyDescent="0.2">
      <c r="Y84"/>
      <c r="AE84"/>
    </row>
    <row r="85" spans="25:31" x14ac:dyDescent="0.2">
      <c r="Y85"/>
      <c r="AE85"/>
    </row>
    <row r="86" spans="25:31" x14ac:dyDescent="0.2">
      <c r="Y86"/>
      <c r="AE86"/>
    </row>
    <row r="87" spans="25:31" x14ac:dyDescent="0.2">
      <c r="Y87"/>
      <c r="AE87"/>
    </row>
    <row r="88" spans="25:31" x14ac:dyDescent="0.2">
      <c r="Y88"/>
      <c r="AE88"/>
    </row>
    <row r="89" spans="25:31" x14ac:dyDescent="0.2">
      <c r="Y89"/>
      <c r="AE89"/>
    </row>
    <row r="90" spans="25:31" x14ac:dyDescent="0.2">
      <c r="Y90"/>
      <c r="AE90"/>
    </row>
    <row r="91" spans="25:31" x14ac:dyDescent="0.2">
      <c r="Y91"/>
      <c r="AE91"/>
    </row>
    <row r="92" spans="25:31" x14ac:dyDescent="0.2">
      <c r="Y92"/>
      <c r="AE92"/>
    </row>
    <row r="93" spans="25:31" x14ac:dyDescent="0.2">
      <c r="Y93"/>
      <c r="AE93"/>
    </row>
    <row r="94" spans="25:31" x14ac:dyDescent="0.2">
      <c r="Y94"/>
      <c r="AE94"/>
    </row>
  </sheetData>
  <mergeCells count="20">
    <mergeCell ref="A2:B2"/>
    <mergeCell ref="C2:D2"/>
    <mergeCell ref="E2:M2"/>
    <mergeCell ref="N2:S2"/>
    <mergeCell ref="T2:Y2"/>
    <mergeCell ref="CG1:CJ1"/>
    <mergeCell ref="CB2:CF2"/>
    <mergeCell ref="Z2:AD2"/>
    <mergeCell ref="AE2:AH2"/>
    <mergeCell ref="AI2:AM2"/>
    <mergeCell ref="AN2:AQ2"/>
    <mergeCell ref="AR2:AV2"/>
    <mergeCell ref="AW2:BA2"/>
    <mergeCell ref="BB2:BF2"/>
    <mergeCell ref="BG2:BL2"/>
    <mergeCell ref="BM2:BQ2"/>
    <mergeCell ref="BR2:BW2"/>
    <mergeCell ref="BX2:CA2"/>
    <mergeCell ref="C1:BF1"/>
    <mergeCell ref="BG1:CF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Stimmen und Mandate</vt:lpstr>
      <vt:lpstr>Stimmanteile und Veränderung</vt:lpstr>
      <vt:lpstr>Ergebnis letzte Wahl</vt:lpstr>
      <vt:lpstr>ErgebnisseGesamt</vt:lpstr>
      <vt:lpstr>'Ergebnis letzte Wahl'!Drucktitel</vt:lpstr>
      <vt:lpstr>'Stimmanteile und Veränderung'!Drucktitel</vt:lpstr>
      <vt:lpstr>'Stimmen und Mandate'!Drucktitel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pucheve</dc:creator>
  <cp:lastModifiedBy>Mayr Michael</cp:lastModifiedBy>
  <cp:lastPrinted>2021-01-20T10:13:08Z</cp:lastPrinted>
  <dcterms:created xsi:type="dcterms:W3CDTF">2002-12-18T09:00:37Z</dcterms:created>
  <dcterms:modified xsi:type="dcterms:W3CDTF">2021-02-02T14:45:07Z</dcterms:modified>
</cp:coreProperties>
</file>